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Bieu 4" sheetId="3" r:id="rId1"/>
  </sheets>
  <definedNames>
    <definedName name="_xlnm.Print_Titles" localSheetId="0">'Bieu 4'!$10:$10</definedName>
  </definedNames>
  <calcPr calcId="144525"/>
</workbook>
</file>

<file path=xl/calcChain.xml><?xml version="1.0" encoding="utf-8"?>
<calcChain xmlns="http://schemas.openxmlformats.org/spreadsheetml/2006/main">
  <c r="C49" i="3" l="1"/>
  <c r="C48" i="3"/>
  <c r="D48" i="3" s="1"/>
  <c r="C45" i="3"/>
  <c r="C46" i="3"/>
  <c r="D49" i="3"/>
  <c r="E49" i="3" s="1"/>
  <c r="C47" i="3"/>
  <c r="C43" i="3" s="1"/>
  <c r="C42" i="3" s="1"/>
  <c r="D45" i="3"/>
  <c r="E45" i="3" s="1"/>
  <c r="C44" i="3"/>
  <c r="D46" i="3"/>
  <c r="E46" i="3" s="1"/>
  <c r="D29" i="3"/>
  <c r="E29" i="3" s="1"/>
  <c r="D47" i="3" l="1"/>
  <c r="D43" i="3" s="1"/>
  <c r="D42" i="3" s="1"/>
  <c r="E48" i="3"/>
  <c r="D44" i="3"/>
  <c r="D14" i="3"/>
  <c r="C31" i="3" l="1"/>
  <c r="D41" i="3"/>
  <c r="D40" i="3"/>
  <c r="D39" i="3"/>
  <c r="D38" i="3"/>
  <c r="D37" i="3"/>
  <c r="D36" i="3"/>
  <c r="D35" i="3"/>
  <c r="D34" i="3"/>
  <c r="D33" i="3"/>
  <c r="D32" i="3"/>
  <c r="D31" i="3" l="1"/>
  <c r="C13" i="3"/>
  <c r="D15" i="3"/>
  <c r="E15" i="3" s="1"/>
  <c r="D16" i="3"/>
  <c r="E16" i="3" s="1"/>
  <c r="D17" i="3"/>
  <c r="D18" i="3"/>
  <c r="E18" i="3" s="1"/>
  <c r="D19" i="3"/>
  <c r="E19" i="3" s="1"/>
  <c r="D20" i="3"/>
  <c r="E20" i="3" s="1"/>
  <c r="D21" i="3"/>
  <c r="E21" i="3" s="1"/>
  <c r="D22" i="3"/>
  <c r="D23" i="3"/>
  <c r="E23" i="3" s="1"/>
  <c r="E14" i="3"/>
  <c r="E17" i="3"/>
  <c r="E22" i="3"/>
  <c r="D13" i="3" l="1"/>
</calcChain>
</file>

<file path=xl/sharedStrings.xml><?xml version="1.0" encoding="utf-8"?>
<sst xmlns="http://schemas.openxmlformats.org/spreadsheetml/2006/main" count="83" uniqueCount="57">
  <si>
    <t>A</t>
  </si>
  <si>
    <t>I</t>
  </si>
  <si>
    <t>II</t>
  </si>
  <si>
    <t>III</t>
  </si>
  <si>
    <t>B</t>
  </si>
  <si>
    <t>Nội dung</t>
  </si>
  <si>
    <t>Chi quản lý hành chính</t>
  </si>
  <si>
    <t>Quyết toán chi ngân sách nhà nước</t>
  </si>
  <si>
    <t>Số 
TT</t>
  </si>
  <si>
    <t xml:space="preserve"> Số thu phí, lệ phí</t>
  </si>
  <si>
    <t>1.1</t>
  </si>
  <si>
    <t>1.2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</si>
  <si>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</si>
  <si>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</si>
  <si>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</si>
  <si>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</si>
  <si>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</si>
  <si>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 xml:space="preserve"> Kinh phí thực hiện chế độ tự chủ </t>
  </si>
  <si>
    <t xml:space="preserve">Kinh phí không thực hiện chế độ tự chủ </t>
  </si>
  <si>
    <t xml:space="preserve">Kinh phí nhiệm vụ không thường xuyên </t>
  </si>
  <si>
    <t>Tổng số liệu báo cáo
 quyết toán</t>
  </si>
  <si>
    <t>Tổng số liệu quyết toán
 được duyệt</t>
  </si>
  <si>
    <t>Nguồn ngân sách trong nước</t>
  </si>
  <si>
    <t>Chênh lệch</t>
  </si>
  <si>
    <t>Quyết toán thu, chi, nộp ngân sách phí, lệ phí</t>
  </si>
  <si>
    <t>Chi từ nguồn thu phí được khấu trừ hoặc để lại</t>
  </si>
  <si>
    <t xml:space="preserve"> Số phí, lệ phí nộp ngân sách nhà nước</t>
  </si>
  <si>
    <t>5=4-3</t>
  </si>
  <si>
    <r>
      <t>Số quyết toán được duyệt chi tiết từng đơn vị trực thuộc</t>
    </r>
    <r>
      <rPr>
        <sz val="9"/>
        <rFont val="Times New Roman"/>
        <family val="1"/>
      </rPr>
      <t xml:space="preserve"> (nếu có đơn vị trực thuộc)</t>
    </r>
  </si>
  <si>
    <t xml:space="preserve">Biểu số 4 </t>
  </si>
  <si>
    <t>Đơn vị: SỞ CÔNG THƯƠNG</t>
  </si>
  <si>
    <t>Chương: 416</t>
  </si>
  <si>
    <t xml:space="preserve"> QUYẾT TOÁN THU - CHI NGÂN SÁCH NHÀ NƯỚC  NĂM 2018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</si>
  <si>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</si>
  <si>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</si>
  <si>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</si>
  <si>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</si>
  <si>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</si>
  <si>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</si>
  <si>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</si>
  <si>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</si>
  <si>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</si>
  <si>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</si>
  <si>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Phí thẩm định cấp giấy đủ điều kiện kinh doanh gas</t>
  </si>
  <si>
    <t>Phí thẩm định cấp giấy đủ điều kiện trồng thuốc lá</t>
  </si>
  <si>
    <t>Phí thẩm định cấp giấy phép mua bán nguyên liệu thuốc lá</t>
  </si>
  <si>
    <t>Phí thẩm định cấp giấy đủ điều kiện kinh doanh xăng dầu</t>
  </si>
  <si>
    <t>Phi  thẩm định cấp giấy phép hoạt động điện lực</t>
  </si>
  <si>
    <t>Phií thẩm địnhcấp giấy chứng nhận đủ diều kiện sản xuất kinh doanh hóa chất</t>
  </si>
  <si>
    <t>Phí lai phí thẩm định cấp giấy chứng nhận đủ diều kiện vệ sinh an toàn thực phẩm</t>
  </si>
  <si>
    <t>Phí thẩm định xác nhận kiến thức vệ sinh an toàn thực phẩm</t>
  </si>
  <si>
    <t>Phí thẩm định thiết kế khai thác mỏ cát</t>
  </si>
  <si>
    <t>Phí thẩm định cấp giấy chứng nhận đủ điều kiện nạp LPG vào xe bồn</t>
  </si>
  <si>
    <t>Chi quản lý hành chính (Văn phòng Sở và Quản lý thị trường)</t>
  </si>
  <si>
    <t>Đơn vị  tính: đồng</t>
  </si>
  <si>
    <t>(Kèm theo Quyết định số      /QĐ-SCT ngày          7/2019 của Sở Công Thương )</t>
  </si>
  <si>
    <t>Chi hoạt động kinh tế  (Trung tâm khuyến công và TVPT công nghiệp; Trong tâm Xúc tiến Thương mại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</si>
</sst>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3"/>
      <scheme val="minor"/>
    </font>
    <font>
      <sz val="12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i/>
      <sz val="12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/>
    <xf numFmtId="0" fontId="9" fillId="0" borderId="1" xfId="0" applyFont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3" fontId="13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/>
    <xf numFmtId="3" fontId="13" fillId="0" borderId="1" xfId="0" applyNumberFormat="1" applyFont="1" applyBorder="1" applyAlignment="1">
      <alignment horizontal="right" vertical="top" wrapText="1"/>
    </xf>
    <xf numFmtId="0" fontId="4" fillId="0" borderId="1" xfId="0" quotePrefix="1" applyFont="1" applyBorder="1" applyAlignment="1">
      <alignment horizontal="center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/>
    <xf numFmtId="3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9"/>
  <sheetViews>
    <sheetView tabSelected="1" workbookViewId="0">
      <selection activeCell="A4" sqref="A4:F4"/>
    </sheetView>
  </sheetViews>
  <sheetFormatPr defaultColWidth="9" defaultRowHeight="15.75" x14ac:dyDescent="0.25"/>
  <cols>
    <col min="1" max="1" width="5.28515625" style="27" customWidth="1"/>
    <col min="2" max="2" width="47.140625" style="26" customWidth="1"/>
    <col min="3" max="3" width="15" style="26" customWidth="1"/>
    <col min="4" max="4" width="15.7109375" style="26" customWidth="1"/>
    <col min="5" max="5" width="10.140625" style="26" customWidth="1"/>
    <col min="6" max="6" width="11.140625" style="26" customWidth="1"/>
    <col min="7" max="16384" width="9" style="26"/>
  </cols>
  <sheetData>
    <row r="1" spans="1:6" x14ac:dyDescent="0.25">
      <c r="A1" s="47" t="s">
        <v>29</v>
      </c>
      <c r="B1" s="47"/>
      <c r="C1" s="47"/>
      <c r="D1" s="47"/>
      <c r="E1" s="47"/>
      <c r="F1" s="47"/>
    </row>
    <row r="2" spans="1:6" x14ac:dyDescent="0.25">
      <c r="A2" s="49" t="s">
        <v>30</v>
      </c>
      <c r="B2" s="49"/>
      <c r="C2" s="22"/>
      <c r="D2" s="2"/>
      <c r="E2" s="2"/>
    </row>
    <row r="3" spans="1:6" x14ac:dyDescent="0.25">
      <c r="A3" s="49" t="s">
        <v>31</v>
      </c>
      <c r="B3" s="49"/>
      <c r="C3" s="22"/>
      <c r="D3" s="2"/>
      <c r="E3" s="2"/>
    </row>
    <row r="4" spans="1:6" x14ac:dyDescent="0.25">
      <c r="A4" s="42"/>
      <c r="B4" s="42"/>
      <c r="C4" s="42"/>
      <c r="D4" s="2"/>
      <c r="E4" s="2"/>
    </row>
    <row r="5" spans="1:6" x14ac:dyDescent="0.25">
      <c r="A5" s="50" t="s">
        <v>32</v>
      </c>
      <c r="B5" s="50"/>
      <c r="C5" s="50"/>
      <c r="D5" s="50"/>
      <c r="E5" s="50"/>
      <c r="F5" s="50"/>
    </row>
    <row r="6" spans="1:6" s="24" customFormat="1" x14ac:dyDescent="0.25">
      <c r="A6" s="48" t="s">
        <v>55</v>
      </c>
      <c r="B6" s="48"/>
      <c r="C6" s="48"/>
      <c r="D6" s="48"/>
      <c r="E6" s="48"/>
      <c r="F6" s="48"/>
    </row>
    <row r="7" spans="1:6" x14ac:dyDescent="0.25">
      <c r="A7" s="51"/>
      <c r="B7" s="51"/>
      <c r="C7" s="51"/>
      <c r="D7" s="51"/>
      <c r="E7" s="51"/>
      <c r="F7" s="51"/>
    </row>
    <row r="8" spans="1:6" x14ac:dyDescent="0.25">
      <c r="A8" s="51"/>
      <c r="B8" s="51"/>
      <c r="C8" s="51"/>
      <c r="D8" s="51"/>
      <c r="E8" s="51"/>
      <c r="F8" s="51"/>
    </row>
    <row r="9" spans="1:6" ht="15.75" customHeight="1" x14ac:dyDescent="0.25">
      <c r="A9" s="23"/>
      <c r="B9" s="1"/>
      <c r="C9" s="52"/>
      <c r="D9" s="52"/>
      <c r="E9" s="52" t="s">
        <v>54</v>
      </c>
      <c r="F9" s="52"/>
    </row>
    <row r="10" spans="1:6" ht="95.25" customHeight="1" x14ac:dyDescent="0.25">
      <c r="A10" s="20" t="s">
        <v>8</v>
      </c>
      <c r="B10" s="21" t="s">
        <v>5</v>
      </c>
      <c r="C10" s="20" t="s">
        <v>20</v>
      </c>
      <c r="D10" s="20" t="s">
        <v>21</v>
      </c>
      <c r="E10" s="25" t="s">
        <v>23</v>
      </c>
      <c r="F10" s="29" t="s">
        <v>28</v>
      </c>
    </row>
    <row r="11" spans="1:6" x14ac:dyDescent="0.25">
      <c r="A11" s="15">
        <v>1</v>
      </c>
      <c r="B11" s="15">
        <v>2</v>
      </c>
      <c r="C11" s="15">
        <v>3</v>
      </c>
      <c r="D11" s="15">
        <v>4</v>
      </c>
      <c r="E11" s="15" t="s">
        <v>27</v>
      </c>
      <c r="F11" s="15">
        <v>6</v>
      </c>
    </row>
    <row r="12" spans="1:6" s="24" customFormat="1" ht="20.25" customHeight="1" x14ac:dyDescent="0.25">
      <c r="A12" s="19" t="s">
        <v>0</v>
      </c>
      <c r="B12" s="16" t="s">
        <v>24</v>
      </c>
      <c r="C12" s="4"/>
      <c r="D12" s="3"/>
      <c r="E12" s="3"/>
      <c r="F12" s="3"/>
    </row>
    <row r="13" spans="1:6" s="24" customFormat="1" x14ac:dyDescent="0.25">
      <c r="A13" s="19" t="s">
        <v>1</v>
      </c>
      <c r="B13" s="16" t="s">
        <v>9</v>
      </c>
      <c r="C13" s="38">
        <f>SUM(C14:C23)</f>
        <v>339254000</v>
      </c>
      <c r="D13" s="38">
        <f>SUM(D14:D23)</f>
        <v>339254000</v>
      </c>
      <c r="E13" s="3"/>
      <c r="F13" s="5"/>
    </row>
    <row r="14" spans="1:6" s="24" customFormat="1" x14ac:dyDescent="0.25">
      <c r="A14" s="34" t="s">
        <v>33</v>
      </c>
      <c r="B14" s="18" t="s">
        <v>43</v>
      </c>
      <c r="C14" s="31">
        <v>75400000</v>
      </c>
      <c r="D14" s="32">
        <f>C14</f>
        <v>75400000</v>
      </c>
      <c r="E14" s="32">
        <f>D14-C14</f>
        <v>0</v>
      </c>
      <c r="F14" s="5"/>
    </row>
    <row r="15" spans="1:6" s="24" customFormat="1" x14ac:dyDescent="0.25">
      <c r="A15" s="34" t="s">
        <v>34</v>
      </c>
      <c r="B15" s="18" t="s">
        <v>44</v>
      </c>
      <c r="C15" s="33">
        <v>17600000</v>
      </c>
      <c r="D15" s="32">
        <f t="shared" ref="D15:D23" si="0">C15</f>
        <v>17600000</v>
      </c>
      <c r="E15" s="32">
        <f t="shared" ref="E15:E23" si="1">D15-C15</f>
        <v>0</v>
      </c>
      <c r="F15" s="5"/>
    </row>
    <row r="16" spans="1:6" s="30" customFormat="1" ht="31.5" x14ac:dyDescent="0.25">
      <c r="A16" s="37" t="s">
        <v>35</v>
      </c>
      <c r="B16" s="18" t="s">
        <v>45</v>
      </c>
      <c r="C16" s="35">
        <v>800000</v>
      </c>
      <c r="D16" s="36">
        <f t="shared" si="0"/>
        <v>800000</v>
      </c>
      <c r="E16" s="32">
        <f t="shared" si="1"/>
        <v>0</v>
      </c>
      <c r="F16" s="5"/>
    </row>
    <row r="17" spans="1:6" s="30" customFormat="1" ht="31.5" x14ac:dyDescent="0.25">
      <c r="A17" s="34" t="s">
        <v>36</v>
      </c>
      <c r="B17" s="18" t="s">
        <v>46</v>
      </c>
      <c r="C17" s="35">
        <v>72200000</v>
      </c>
      <c r="D17" s="36">
        <f t="shared" si="0"/>
        <v>72200000</v>
      </c>
      <c r="E17" s="32">
        <f t="shared" si="1"/>
        <v>0</v>
      </c>
      <c r="F17" s="5"/>
    </row>
    <row r="18" spans="1:6" s="30" customFormat="1" x14ac:dyDescent="0.25">
      <c r="A18" s="34" t="s">
        <v>37</v>
      </c>
      <c r="B18" s="18" t="s">
        <v>47</v>
      </c>
      <c r="C18" s="33">
        <v>5850000</v>
      </c>
      <c r="D18" s="32">
        <f t="shared" si="0"/>
        <v>5850000</v>
      </c>
      <c r="E18" s="32">
        <f t="shared" si="1"/>
        <v>0</v>
      </c>
      <c r="F18" s="5"/>
    </row>
    <row r="19" spans="1:6" s="30" customFormat="1" ht="31.5" x14ac:dyDescent="0.25">
      <c r="A19" s="37" t="s">
        <v>38</v>
      </c>
      <c r="B19" s="39" t="s">
        <v>48</v>
      </c>
      <c r="C19" s="35">
        <v>2400000</v>
      </c>
      <c r="D19" s="36">
        <f t="shared" si="0"/>
        <v>2400000</v>
      </c>
      <c r="E19" s="36">
        <f t="shared" si="1"/>
        <v>0</v>
      </c>
      <c r="F19" s="5"/>
    </row>
    <row r="20" spans="1:6" s="24" customFormat="1" ht="31.5" x14ac:dyDescent="0.25">
      <c r="A20" s="37" t="s">
        <v>39</v>
      </c>
      <c r="B20" s="39" t="s">
        <v>49</v>
      </c>
      <c r="C20" s="40">
        <v>107000000</v>
      </c>
      <c r="D20" s="36">
        <f t="shared" si="0"/>
        <v>107000000</v>
      </c>
      <c r="E20" s="36">
        <f t="shared" si="1"/>
        <v>0</v>
      </c>
      <c r="F20" s="5"/>
    </row>
    <row r="21" spans="1:6" s="24" customFormat="1" ht="31.5" x14ac:dyDescent="0.25">
      <c r="A21" s="37" t="s">
        <v>40</v>
      </c>
      <c r="B21" s="39" t="s">
        <v>50</v>
      </c>
      <c r="C21" s="35">
        <v>36360000</v>
      </c>
      <c r="D21" s="36">
        <f t="shared" si="0"/>
        <v>36360000</v>
      </c>
      <c r="E21" s="32">
        <f t="shared" si="1"/>
        <v>0</v>
      </c>
      <c r="F21" s="5"/>
    </row>
    <row r="22" spans="1:6" s="24" customFormat="1" x14ac:dyDescent="0.25">
      <c r="A22" s="34" t="s">
        <v>41</v>
      </c>
      <c r="B22" s="18" t="s">
        <v>51</v>
      </c>
      <c r="C22" s="33">
        <v>21044000</v>
      </c>
      <c r="D22" s="32">
        <f t="shared" si="0"/>
        <v>21044000</v>
      </c>
      <c r="E22" s="32">
        <f t="shared" si="1"/>
        <v>0</v>
      </c>
      <c r="F22" s="9"/>
    </row>
    <row r="23" spans="1:6" s="24" customFormat="1" ht="31.5" x14ac:dyDescent="0.25">
      <c r="A23" s="37" t="s">
        <v>42</v>
      </c>
      <c r="B23" s="39" t="s">
        <v>52</v>
      </c>
      <c r="C23" s="35">
        <v>600000</v>
      </c>
      <c r="D23" s="36">
        <f t="shared" si="0"/>
        <v>600000</v>
      </c>
      <c r="E23" s="36">
        <f t="shared" si="1"/>
        <v>0</v>
      </c>
      <c r="F23" s="5"/>
    </row>
    <row r="24" spans="1:6" s="24" customFormat="1" ht="16.5" customHeight="1" x14ac:dyDescent="0.25">
      <c r="A24" s="19" t="s">
        <v>2</v>
      </c>
      <c r="B24" s="16" t="s">
        <v>25</v>
      </c>
      <c r="C24" s="10"/>
      <c r="D24" s="5"/>
      <c r="E24" s="5"/>
      <c r="F24" s="5"/>
    </row>
    <row r="25" spans="1:6" s="24" customFormat="1" x14ac:dyDescent="0.25">
      <c r="A25" s="4">
        <v>1</v>
      </c>
      <c r="B25" s="17" t="s">
        <v>12</v>
      </c>
      <c r="C25" s="7"/>
      <c r="D25" s="5"/>
      <c r="E25" s="5"/>
      <c r="F25" s="5"/>
    </row>
    <row r="26" spans="1:6" s="24" customFormat="1" x14ac:dyDescent="0.25">
      <c r="A26" s="6" t="s">
        <v>13</v>
      </c>
      <c r="B26" s="18" t="s">
        <v>14</v>
      </c>
      <c r="C26" s="8"/>
      <c r="D26" s="5"/>
      <c r="E26" s="5"/>
      <c r="F26" s="5"/>
    </row>
    <row r="27" spans="1:6" s="24" customFormat="1" x14ac:dyDescent="0.25">
      <c r="A27" s="6" t="s">
        <v>15</v>
      </c>
      <c r="B27" s="18" t="s">
        <v>16</v>
      </c>
      <c r="C27" s="8"/>
      <c r="D27" s="5"/>
      <c r="E27" s="5"/>
      <c r="F27" s="5"/>
    </row>
    <row r="28" spans="1:6" s="24" customFormat="1" x14ac:dyDescent="0.25">
      <c r="A28" s="4">
        <v>2</v>
      </c>
      <c r="B28" s="17" t="s">
        <v>6</v>
      </c>
      <c r="C28" s="8"/>
      <c r="D28" s="5"/>
      <c r="E28" s="5"/>
      <c r="F28" s="5"/>
    </row>
    <row r="29" spans="1:6" s="24" customFormat="1" x14ac:dyDescent="0.25">
      <c r="A29" s="6" t="s">
        <v>13</v>
      </c>
      <c r="B29" s="41" t="s">
        <v>17</v>
      </c>
      <c r="C29" s="35">
        <v>137272106</v>
      </c>
      <c r="D29" s="36">
        <f t="shared" ref="D29" si="2">C29</f>
        <v>137272106</v>
      </c>
      <c r="E29" s="36">
        <f t="shared" ref="E29" si="3">D29-C29</f>
        <v>0</v>
      </c>
      <c r="F29" s="5"/>
    </row>
    <row r="30" spans="1:6" s="24" customFormat="1" x14ac:dyDescent="0.25">
      <c r="A30" s="6" t="s">
        <v>15</v>
      </c>
      <c r="B30" s="18" t="s">
        <v>18</v>
      </c>
      <c r="C30" s="11"/>
      <c r="D30" s="5"/>
      <c r="E30" s="5"/>
      <c r="F30" s="5"/>
    </row>
    <row r="31" spans="1:6" s="24" customFormat="1" x14ac:dyDescent="0.25">
      <c r="A31" s="19" t="s">
        <v>3</v>
      </c>
      <c r="B31" s="16" t="s">
        <v>26</v>
      </c>
      <c r="C31" s="46">
        <f>SUM(C32:C41)</f>
        <v>339254000</v>
      </c>
      <c r="D31" s="46">
        <f>SUM(D32:D41)</f>
        <v>339254000</v>
      </c>
      <c r="E31" s="5"/>
      <c r="F31" s="5"/>
    </row>
    <row r="32" spans="1:6" s="24" customFormat="1" x14ac:dyDescent="0.25">
      <c r="A32" s="34" t="s">
        <v>33</v>
      </c>
      <c r="B32" s="18" t="s">
        <v>43</v>
      </c>
      <c r="C32" s="31">
        <v>75400000</v>
      </c>
      <c r="D32" s="32">
        <f>C32</f>
        <v>75400000</v>
      </c>
      <c r="E32" s="5"/>
      <c r="F32" s="5"/>
    </row>
    <row r="33" spans="1:6" s="24" customFormat="1" x14ac:dyDescent="0.25">
      <c r="A33" s="34" t="s">
        <v>34</v>
      </c>
      <c r="B33" s="18" t="s">
        <v>44</v>
      </c>
      <c r="C33" s="33">
        <v>17600000</v>
      </c>
      <c r="D33" s="32">
        <f t="shared" ref="D33:D41" si="4">C33</f>
        <v>17600000</v>
      </c>
      <c r="E33" s="12"/>
      <c r="F33" s="28"/>
    </row>
    <row r="34" spans="1:6" s="24" customFormat="1" ht="31.5" x14ac:dyDescent="0.25">
      <c r="A34" s="37" t="s">
        <v>35</v>
      </c>
      <c r="B34" s="18" t="s">
        <v>45</v>
      </c>
      <c r="C34" s="35">
        <v>800000</v>
      </c>
      <c r="D34" s="36">
        <f t="shared" si="4"/>
        <v>800000</v>
      </c>
      <c r="E34" s="13"/>
      <c r="F34" s="5"/>
    </row>
    <row r="35" spans="1:6" s="24" customFormat="1" ht="31.5" x14ac:dyDescent="0.25">
      <c r="A35" s="34" t="s">
        <v>36</v>
      </c>
      <c r="B35" s="18" t="s">
        <v>46</v>
      </c>
      <c r="C35" s="35">
        <v>72200000</v>
      </c>
      <c r="D35" s="36">
        <f t="shared" si="4"/>
        <v>72200000</v>
      </c>
      <c r="E35" s="5"/>
      <c r="F35" s="5"/>
    </row>
    <row r="36" spans="1:6" s="24" customFormat="1" x14ac:dyDescent="0.25">
      <c r="A36" s="34" t="s">
        <v>37</v>
      </c>
      <c r="B36" s="18" t="s">
        <v>47</v>
      </c>
      <c r="C36" s="33">
        <v>5850000</v>
      </c>
      <c r="D36" s="32">
        <f t="shared" si="4"/>
        <v>5850000</v>
      </c>
      <c r="E36" s="5"/>
      <c r="F36" s="5"/>
    </row>
    <row r="37" spans="1:6" s="24" customFormat="1" ht="31.5" x14ac:dyDescent="0.25">
      <c r="A37" s="37" t="s">
        <v>38</v>
      </c>
      <c r="B37" s="39" t="s">
        <v>48</v>
      </c>
      <c r="C37" s="35">
        <v>2400000</v>
      </c>
      <c r="D37" s="36">
        <f t="shared" si="4"/>
        <v>2400000</v>
      </c>
      <c r="E37" s="14"/>
      <c r="F37" s="14"/>
    </row>
    <row r="38" spans="1:6" s="24" customFormat="1" ht="31.5" x14ac:dyDescent="0.25">
      <c r="A38" s="37" t="s">
        <v>39</v>
      </c>
      <c r="B38" s="39" t="s">
        <v>49</v>
      </c>
      <c r="C38" s="40">
        <v>107000000</v>
      </c>
      <c r="D38" s="36">
        <f t="shared" si="4"/>
        <v>107000000</v>
      </c>
      <c r="E38" s="13"/>
      <c r="F38" s="14"/>
    </row>
    <row r="39" spans="1:6" s="24" customFormat="1" ht="31.5" x14ac:dyDescent="0.25">
      <c r="A39" s="37" t="s">
        <v>40</v>
      </c>
      <c r="B39" s="39" t="s">
        <v>50</v>
      </c>
      <c r="C39" s="35">
        <v>36360000</v>
      </c>
      <c r="D39" s="36">
        <f t="shared" si="4"/>
        <v>36360000</v>
      </c>
      <c r="E39" s="13"/>
      <c r="F39" s="14"/>
    </row>
    <row r="40" spans="1:6" s="24" customFormat="1" x14ac:dyDescent="0.25">
      <c r="A40" s="34" t="s">
        <v>41</v>
      </c>
      <c r="B40" s="18" t="s">
        <v>51</v>
      </c>
      <c r="C40" s="33">
        <v>21044000</v>
      </c>
      <c r="D40" s="32">
        <f t="shared" si="4"/>
        <v>21044000</v>
      </c>
      <c r="E40" s="13"/>
      <c r="F40" s="14"/>
    </row>
    <row r="41" spans="1:6" s="24" customFormat="1" ht="31.5" x14ac:dyDescent="0.25">
      <c r="A41" s="37" t="s">
        <v>42</v>
      </c>
      <c r="B41" s="39" t="s">
        <v>52</v>
      </c>
      <c r="C41" s="35">
        <v>600000</v>
      </c>
      <c r="D41" s="36">
        <f t="shared" si="4"/>
        <v>600000</v>
      </c>
      <c r="E41" s="13"/>
      <c r="F41" s="14"/>
    </row>
    <row r="42" spans="1:6" s="24" customFormat="1" ht="16.5" customHeight="1" x14ac:dyDescent="0.25">
      <c r="A42" s="19" t="s">
        <v>4</v>
      </c>
      <c r="B42" s="16" t="s">
        <v>7</v>
      </c>
      <c r="C42" s="43">
        <f>C43</f>
        <v>23841487440</v>
      </c>
      <c r="D42" s="43">
        <f>D43</f>
        <v>23841487440</v>
      </c>
      <c r="E42" s="13"/>
      <c r="F42" s="14"/>
    </row>
    <row r="43" spans="1:6" s="24" customFormat="1" x14ac:dyDescent="0.25">
      <c r="A43" s="19" t="s">
        <v>1</v>
      </c>
      <c r="B43" s="16" t="s">
        <v>22</v>
      </c>
      <c r="C43" s="43">
        <f>C44+C47</f>
        <v>23841487440</v>
      </c>
      <c r="D43" s="43">
        <f>D44+D47</f>
        <v>23841487440</v>
      </c>
      <c r="E43" s="13"/>
      <c r="F43" s="14"/>
    </row>
    <row r="44" spans="1:6" s="24" customFormat="1" ht="28.5" customHeight="1" x14ac:dyDescent="0.25">
      <c r="A44" s="21">
        <v>1</v>
      </c>
      <c r="B44" s="44" t="s">
        <v>53</v>
      </c>
      <c r="C44" s="45">
        <f>SUM(C45:C46)</f>
        <v>19426508773</v>
      </c>
      <c r="D44" s="45">
        <f>SUM(D45:D46)</f>
        <v>19426508773</v>
      </c>
      <c r="E44" s="13"/>
      <c r="F44" s="14"/>
    </row>
    <row r="45" spans="1:6" s="24" customFormat="1" x14ac:dyDescent="0.25">
      <c r="A45" s="6" t="s">
        <v>10</v>
      </c>
      <c r="B45" s="18" t="s">
        <v>17</v>
      </c>
      <c r="C45" s="35">
        <f>11903089963</f>
        <v>11903089963</v>
      </c>
      <c r="D45" s="36">
        <f t="shared" ref="D45" si="5">C45</f>
        <v>11903089963</v>
      </c>
      <c r="E45" s="36">
        <f t="shared" ref="E45" si="6">D45-C45</f>
        <v>0</v>
      </c>
      <c r="F45" s="14"/>
    </row>
    <row r="46" spans="1:6" s="24" customFormat="1" x14ac:dyDescent="0.25">
      <c r="A46" s="6" t="s">
        <v>11</v>
      </c>
      <c r="B46" s="18" t="s">
        <v>18</v>
      </c>
      <c r="C46" s="35">
        <f>7525518810-2100000</f>
        <v>7523418810</v>
      </c>
      <c r="D46" s="36">
        <f t="shared" ref="D46" si="7">C46</f>
        <v>7523418810</v>
      </c>
      <c r="E46" s="36">
        <f t="shared" ref="E46" si="8">D46-C46</f>
        <v>0</v>
      </c>
      <c r="F46" s="14"/>
    </row>
    <row r="47" spans="1:6" ht="47.25" x14ac:dyDescent="0.25">
      <c r="A47" s="19">
        <v>2</v>
      </c>
      <c r="B47" s="16" t="s">
        <v>56</v>
      </c>
      <c r="C47" s="45">
        <f>SUM(C48:C49)</f>
        <v>4414978667</v>
      </c>
      <c r="D47" s="45">
        <f>SUM(D48:D49)</f>
        <v>4414978667</v>
      </c>
      <c r="E47" s="13"/>
      <c r="F47" s="14"/>
    </row>
    <row r="48" spans="1:6" x14ac:dyDescent="0.25">
      <c r="A48" s="6">
        <v>2.1</v>
      </c>
      <c r="B48" s="18" t="s">
        <v>14</v>
      </c>
      <c r="C48" s="35">
        <f>1624593667</f>
        <v>1624593667</v>
      </c>
      <c r="D48" s="36">
        <f t="shared" ref="D48:D49" si="9">C48</f>
        <v>1624593667</v>
      </c>
      <c r="E48" s="36">
        <f t="shared" ref="E48:E49" si="10">D48-C48</f>
        <v>0</v>
      </c>
      <c r="F48" s="14"/>
    </row>
    <row r="49" spans="1:6" x14ac:dyDescent="0.25">
      <c r="A49" s="6">
        <v>2.2000000000000002</v>
      </c>
      <c r="B49" s="18" t="s">
        <v>19</v>
      </c>
      <c r="C49" s="35">
        <f>2798716200-8331200</f>
        <v>2790385000</v>
      </c>
      <c r="D49" s="36">
        <f t="shared" si="9"/>
        <v>2790385000</v>
      </c>
      <c r="E49" s="36">
        <f t="shared" si="10"/>
        <v>0</v>
      </c>
      <c r="F49" s="14"/>
    </row>
  </sheetData>
  <mergeCells count="9">
    <mergeCell ref="A8:F8"/>
    <mergeCell ref="C9:D9"/>
    <mergeCell ref="A2:B2"/>
    <mergeCell ref="A3:B3"/>
    <mergeCell ref="A1:F1"/>
    <mergeCell ref="A5:F5"/>
    <mergeCell ref="A6:F6"/>
    <mergeCell ref="A7:F7"/>
    <mergeCell ref="E9:F9"/>
  </mergeCells>
  <pageMargins left="0" right="0" top="0.35433070866141703" bottom="0.15748031496063" header="0.31496062992126" footer="0.31496062992126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5577A3A-0F4D-4245-904F-B5C350A25A34}"/>
</file>

<file path=customXml/itemProps2.xml><?xml version="1.0" encoding="utf-8"?>
<ds:datastoreItem xmlns:ds="http://schemas.openxmlformats.org/officeDocument/2006/customXml" ds:itemID="{1CCC3B77-C4ED-4E4D-B701-74AF17D02CEB}"/>
</file>

<file path=customXml/itemProps3.xml><?xml version="1.0" encoding="utf-8"?>
<ds:datastoreItem xmlns:ds="http://schemas.openxmlformats.org/officeDocument/2006/customXml" ds:itemID="{628CFB6E-B692-4F16-BDE6-B3DC386E6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4</vt:lpstr>
      <vt:lpstr>'Bieu 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nguyenthuthuy1</dc:creator>
  <cp:keywords/>
  <dc:description/>
  <cp:lastModifiedBy>Windows User</cp:lastModifiedBy>
  <cp:lastPrinted>2019-07-05T02:34:10Z</cp:lastPrinted>
  <dcterms:created xsi:type="dcterms:W3CDTF">2016-10-14T10:52:32Z</dcterms:created>
  <dcterms:modified xsi:type="dcterms:W3CDTF">2019-07-05T02:48:43Z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