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u lieu Van\1. KE TOAN\3. CONG KHAI TAI CHINH\2022\"/>
    </mc:Choice>
  </mc:AlternateContent>
  <bookViews>
    <workbookView xWindow="0" yWindow="0" windowWidth="7470" windowHeight="2670"/>
  </bookViews>
  <sheets>
    <sheet name="QUY III" sheetId="2" r:id="rId1"/>
    <sheet name="Sheet1" sheetId="1" r:id="rId2"/>
  </sheets>
  <externalReferences>
    <externalReference r:id="rId3"/>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8" i="2" l="1"/>
  <c r="C58" i="2"/>
  <c r="C45" i="2"/>
  <c r="F47" i="2"/>
  <c r="D47" i="2"/>
  <c r="C47" i="2"/>
  <c r="D33" i="2"/>
  <c r="H38" i="2"/>
  <c r="H39" i="2"/>
  <c r="H40" i="2"/>
  <c r="H41" i="2"/>
  <c r="H42" i="2"/>
  <c r="F35" i="2"/>
  <c r="F37" i="2"/>
  <c r="E42" i="2"/>
  <c r="D42" i="2"/>
  <c r="D18" i="2"/>
  <c r="F18" i="2"/>
  <c r="H18" i="2"/>
  <c r="E27" i="2"/>
  <c r="F22" i="2"/>
  <c r="F20" i="2"/>
  <c r="E61" i="2" l="1"/>
  <c r="E59" i="2"/>
  <c r="D59" i="2"/>
  <c r="F59" i="2" s="1"/>
  <c r="C59" i="2"/>
  <c r="F58" i="2"/>
  <c r="E58" i="2"/>
  <c r="H57" i="2"/>
  <c r="F57" i="2" s="1"/>
  <c r="C56" i="2"/>
  <c r="D56" i="2"/>
  <c r="C55" i="2"/>
  <c r="E55" i="2" s="1"/>
  <c r="E53" i="2" s="1"/>
  <c r="F53" i="2"/>
  <c r="D53" i="2"/>
  <c r="F51" i="2"/>
  <c r="E51" i="2"/>
  <c r="H49" i="2"/>
  <c r="F49" i="2"/>
  <c r="E49" i="2"/>
  <c r="D49" i="2"/>
  <c r="C49" i="2"/>
  <c r="E47" i="2"/>
  <c r="F46" i="2"/>
  <c r="E46" i="2"/>
  <c r="H45" i="2"/>
  <c r="D45" i="2"/>
  <c r="D40" i="2"/>
  <c r="H37" i="2"/>
  <c r="D37" i="2"/>
  <c r="H35" i="2"/>
  <c r="D35" i="2"/>
  <c r="H34" i="2"/>
  <c r="D32" i="2"/>
  <c r="C26" i="2"/>
  <c r="C25" i="2"/>
  <c r="E25" i="2" s="1"/>
  <c r="C24" i="2"/>
  <c r="C22" i="2"/>
  <c r="C21" i="2"/>
  <c r="C20" i="2"/>
  <c r="E20" i="2" s="1"/>
  <c r="C19" i="2"/>
  <c r="H16" i="2"/>
  <c r="E56" i="2" l="1"/>
  <c r="F45" i="2"/>
  <c r="C37" i="2"/>
  <c r="E22" i="2"/>
  <c r="C39" i="2"/>
  <c r="C41" i="2"/>
  <c r="C34" i="2"/>
  <c r="C18" i="2"/>
  <c r="C16" i="2" s="1"/>
  <c r="F33" i="2"/>
  <c r="H33" i="2"/>
  <c r="H31" i="2" s="1"/>
  <c r="C53" i="2"/>
  <c r="C44" i="2" s="1"/>
  <c r="E37" i="2"/>
  <c r="D31" i="2"/>
  <c r="D16" i="2"/>
  <c r="F16" i="2" s="1"/>
  <c r="E57" i="2"/>
  <c r="E45" i="2"/>
  <c r="C40" i="2"/>
  <c r="E40" i="2" s="1"/>
  <c r="D44" i="2"/>
  <c r="C36" i="2"/>
  <c r="H56" i="2"/>
  <c r="H44" i="2" s="1"/>
  <c r="C38" i="2"/>
  <c r="C35" i="2"/>
  <c r="E35" i="2" s="1"/>
  <c r="F31" i="2" l="1"/>
  <c r="E16" i="2"/>
  <c r="E18" i="2"/>
  <c r="E33" i="2" s="1"/>
  <c r="F56" i="2"/>
  <c r="F44" i="2"/>
  <c r="E44" i="2"/>
  <c r="C33" i="2"/>
  <c r="C31" i="2" s="1"/>
  <c r="E31" i="2" s="1"/>
</calcChain>
</file>

<file path=xl/sharedStrings.xml><?xml version="1.0" encoding="utf-8"?>
<sst xmlns="http://schemas.openxmlformats.org/spreadsheetml/2006/main" count="108" uniqueCount="79">
  <si>
    <t>phụ lục</t>
  </si>
  <si>
    <t xml:space="preserve">   Biểu số 3 - Ban hành kèm theo Thông tư số 90/2018/TT-BTC ngày 28 tháng 09 năm 2018 của Bộ Tài chính</t>
  </si>
  <si>
    <t xml:space="preserve"> Đơn vị: Sở Công Thương tỉnh Tây Ninh</t>
  </si>
  <si>
    <t>CỘNG HÒA XÃ HỘI CHỦ NGHĨA VIỆT NAM</t>
  </si>
  <si>
    <t xml:space="preserve"> Chương: 416</t>
  </si>
  <si>
    <t>Độc lập - Tự do - Hạnh phúc</t>
  </si>
  <si>
    <t>(Dùng cho đơn vị dự toán cấp trên và đơn vị dự toán sử dụng ngân sách nhà nước)</t>
  </si>
  <si>
    <t xml:space="preserve">         Căn cứ Nghị định số 163/2016/NĐ-CP ngày 21 tháng 12 năm 2016 của Chính phủ quy định chi tiết thi hành một số điều của Luật Ngân sách nhà nước;</t>
  </si>
  <si>
    <t xml:space="preserve">         Căn cứ Thông tư số 90/2018/TT-BTC ngày 28 tháng 09  năm 2018 của Bộ Tài chính sửa đổi, bổ sung một số điều của Thông tư số 61/2017/TT-BTC ngày 15/6/2017 của Bộ Tài chính hướng dẫn về công khai ngân sách đối với các đơn vị dự toán ngân sách, các tổ chức được ngân sách nhà nước hỗ trợ;</t>
  </si>
  <si>
    <t>ĐV tính: Triệu đồng</t>
  </si>
  <si>
    <t xml:space="preserve">Số 
TT </t>
  </si>
  <si>
    <t>Nội dung</t>
  </si>
  <si>
    <t>Dự toán năm</t>
  </si>
  <si>
    <t>Ước thực hiện/Dự toán năm (tỷ lệ %)</t>
  </si>
  <si>
    <t>Thực hiện quý 2 năm 2022</t>
  </si>
  <si>
    <t>A</t>
  </si>
  <si>
    <t>Tổng số thu, chi, nộp ngân sách phí, lệ phí</t>
  </si>
  <si>
    <t>I</t>
  </si>
  <si>
    <t xml:space="preserve"> Số thu phí, lệ phí</t>
  </si>
  <si>
    <t>Lệ phí</t>
  </si>
  <si>
    <t>Phí</t>
  </si>
  <si>
    <t>a</t>
  </si>
  <si>
    <t>Phí thẩm định cấp giấy phép hoạt động điện lực</t>
  </si>
  <si>
    <t>b</t>
  </si>
  <si>
    <t>Phí thẩm định kinh doanh hàng hóa, dịch vụ hạn chế kinh doanh trong lĩnh vực thương mại</t>
  </si>
  <si>
    <t>c</t>
  </si>
  <si>
    <t>Phí thẩm định để kinh doanh cấp mới, cấp lại, sửa đổi bổ sung giấy chứng nhận đủ ĐK đầu tư trồng cây thuốc lá</t>
  </si>
  <si>
    <t>d</t>
  </si>
  <si>
    <t>Phí cấp giấy chứng nhận đủ ĐK an toàn thực phẩm</t>
  </si>
  <si>
    <t>e</t>
  </si>
  <si>
    <t>Phí thẩm định xác nhận kiến thức an toàn thực phẩm</t>
  </si>
  <si>
    <t>f</t>
  </si>
  <si>
    <t>Phí thẩm định  cấp giấy phép vật liệu nổ công nghiệp</t>
  </si>
  <si>
    <t>g</t>
  </si>
  <si>
    <t>Phí thẩm định cấp giấy phép đủ điều kiện kinh doanh hóa chất</t>
  </si>
  <si>
    <t>h</t>
  </si>
  <si>
    <t>Phí thẩm định thiết kế cơ sở</t>
  </si>
  <si>
    <t>II</t>
  </si>
  <si>
    <t>Chi từ nguồn thu phí được để lại</t>
  </si>
  <si>
    <t>Chi sự nghiệp………</t>
  </si>
  <si>
    <t>Chi quản lý hành chính</t>
  </si>
  <si>
    <t>III</t>
  </si>
  <si>
    <t xml:space="preserve"> Số phí, lệ phí nộp ngân sách nhà nước</t>
  </si>
  <si>
    <t>B</t>
  </si>
  <si>
    <t>Dự toán chi ngân sách nhà nước</t>
  </si>
  <si>
    <t>Nguồn ngân sách trong nước</t>
  </si>
  <si>
    <t>1.1</t>
  </si>
  <si>
    <t xml:space="preserve">Kinh phí thực hiện chế độ tự chủ </t>
  </si>
  <si>
    <t>1.2</t>
  </si>
  <si>
    <t xml:space="preserve">Kinh phí không thực hiện chế độ tự chủ </t>
  </si>
  <si>
    <t>Chi sự nghiệp khoa học và công nghệ</t>
  </si>
  <si>
    <t>Chi sự nghiệp giáo dục, đào tạo và dạy nghề</t>
  </si>
  <si>
    <t>3.1</t>
  </si>
  <si>
    <t xml:space="preserve"> Kinh phí nhiệm vụ thường xuyên</t>
  </si>
  <si>
    <t>3.2</t>
  </si>
  <si>
    <t xml:space="preserve">Kinh phí nhiệm vụ không thường xuyên </t>
  </si>
  <si>
    <t xml:space="preserve">Chi sự nghiệp y tế, dân số và gia đình </t>
  </si>
  <si>
    <t xml:space="preserve">Chi bảo đảm xã hội  </t>
  </si>
  <si>
    <t>5.1</t>
  </si>
  <si>
    <t>5.2</t>
  </si>
  <si>
    <t xml:space="preserve">Chi hoạt động kinh tế </t>
  </si>
  <si>
    <t>6.1</t>
  </si>
  <si>
    <t>Kinh phí nhiệm vụ thường xuyên</t>
  </si>
  <si>
    <t>6.2</t>
  </si>
  <si>
    <t>Chi sự nghiệp bảo vệ môi trường</t>
  </si>
  <si>
    <t>7.1</t>
  </si>
  <si>
    <t>7.2</t>
  </si>
  <si>
    <t xml:space="preserve">Chi sự nghiệp văn hóa thông tin  </t>
  </si>
  <si>
    <t>Chi sự nghiệp phát thanh, truyền hình, thông tấn</t>
  </si>
  <si>
    <t>Chi sự nghiệp thể dục thể thao</t>
  </si>
  <si>
    <t>Nguồn vốn viện trợ</t>
  </si>
  <si>
    <t>Nguồn vay nợ nước ngoài</t>
  </si>
  <si>
    <t>Tây Ninh, ngày ….. tháng 10 Năm 2022</t>
  </si>
  <si>
    <t xml:space="preserve">         Sở Công Thương tỉnh Tây Ninh công khai tình hình thực hiện dự toán thu-chi ngân sách quý III năm 2022 như sau:</t>
  </si>
  <si>
    <t>CÔNG KHAI THỰC HIỆN DỰ TOÁN THU- CHI NGÂN SÁCH QUÝ III NĂM 2022</t>
  </si>
  <si>
    <t>Ước thực hiện quý III nay so với cùng kỳ năm trước (tỷ lệ %)</t>
  </si>
  <si>
    <t>Ước Thực
hiện quý III</t>
  </si>
  <si>
    <t>Phí thẩm định đầu tư xây dựng</t>
  </si>
  <si>
    <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</si>
</sst>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5" formatCode="#,##0.000"/>
    <numFmt numFmtId="166" formatCode="0.0"/>
    <numFmt numFmtId="167" formatCode="0.000"/>
    <numFmt numFmtId="169" formatCode="_-* #,##0_-;\-* #,##0_-;_-* &quot;-&quot;??_-;_-@_-"/>
  </numFmts>
  <fonts count="17" x14ac:knownFonts="1">
    <font>
      <sz val="11"/>
      <color theme="1"/>
      <name val="Calibri"/>
      <family val="2"/>
      <charset val="163"/>
      <scheme val="minor"/>
    </font>
    <font>
      <sz val="11"/>
      <color indexed="9"/>
      <name val="Arial"/>
    </font>
    <font>
      <sz val="14"/>
      <color theme="0"/>
      <name val="Times New Roman"/>
      <family val="1"/>
    </font>
    <font>
      <b/>
      <sz val="14"/>
      <name val="Times New Roman"/>
      <family val="1"/>
    </font>
    <font>
      <b/>
      <sz val="12"/>
      <name val="Times New Roman"/>
      <family val="1"/>
    </font>
    <font>
      <sz val="11"/>
      <name val="Arial"/>
      <family val="2"/>
    </font>
    <font>
      <sz val="12"/>
      <name val="Times New Roman"/>
      <family val="1"/>
    </font>
    <font>
      <sz val="14"/>
      <name val="Times New Roman"/>
      <family val="1"/>
    </font>
    <font>
      <sz val="12"/>
      <name val="Arial"/>
      <family val="2"/>
    </font>
    <font>
      <b/>
      <sz val="13"/>
      <name val="Times New Roman"/>
      <family val="1"/>
    </font>
    <font>
      <b/>
      <i/>
      <sz val="12"/>
      <name val="Times New Roman"/>
      <family val="1"/>
    </font>
    <font>
      <i/>
      <sz val="13"/>
      <name val="Times New Roman"/>
      <family val="1"/>
    </font>
    <font>
      <sz val="13"/>
      <name val="Times New Roman"/>
      <family val="1"/>
    </font>
    <font>
      <i/>
      <sz val="12"/>
      <name val="Times New Roman"/>
      <family val="1"/>
    </font>
    <font>
      <sz val="12"/>
      <name val=".VnTime"/>
      <family val="2"/>
    </font>
    <font>
      <b/>
      <sz val="12"/>
      <name val=".VnTime"/>
      <family val="2"/>
    </font>
    <font>
      <sz val="11"/>
      <color theme="1"/>
      <name val="Calibri"/>
      <family val="2"/>
      <charset val="163"/>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applyFill="0" applyProtection="0"/>
    <xf numFmtId="43" fontId="16" fillId="0" borderId="0" applyFont="0" applyFill="0" applyBorder="0" applyAlignment="0" applyProtection="0"/>
  </cellStyleXfs>
  <cellXfs count="147">
    <xf numFmtId="0" fontId="0" fillId="0" borderId="0" xfId="0"/>
    <xf numFmtId="0" fontId="2" fillId="0" borderId="0" xfId="1" applyFont="1" applyFill="1" applyProtection="1"/>
    <xf numFmtId="2" fontId="3" fillId="0" borderId="1" xfId="1" applyNumberFormat="1" applyFont="1" applyFill="1" applyBorder="1" applyProtection="1"/>
    <xf numFmtId="0" fontId="4" fillId="2" borderId="1" xfId="1" applyFont="1" applyFill="1" applyBorder="1" applyAlignment="1" applyProtection="1">
      <alignment horizontal="center"/>
    </xf>
    <xf numFmtId="0" fontId="4" fillId="2" borderId="1" xfId="1" applyFont="1" applyFill="1" applyBorder="1" applyAlignment="1" applyProtection="1">
      <alignment wrapText="1"/>
    </xf>
    <xf numFmtId="165" fontId="4" fillId="2" borderId="2" xfId="1" applyNumberFormat="1" applyFont="1" applyFill="1" applyBorder="1" applyProtection="1"/>
    <xf numFmtId="3" fontId="4" fillId="2" borderId="1" xfId="1" applyNumberFormat="1" applyFont="1" applyFill="1" applyBorder="1" applyProtection="1"/>
    <xf numFmtId="2" fontId="4" fillId="2" borderId="1" xfId="1" applyNumberFormat="1" applyFont="1" applyFill="1" applyBorder="1" applyProtection="1"/>
    <xf numFmtId="166" fontId="4" fillId="2" borderId="1" xfId="1" applyNumberFormat="1" applyFont="1" applyFill="1" applyBorder="1" applyProtection="1"/>
    <xf numFmtId="166" fontId="4" fillId="2" borderId="0" xfId="1" applyNumberFormat="1" applyFont="1" applyFill="1" applyBorder="1" applyProtection="1"/>
    <xf numFmtId="4" fontId="3" fillId="2" borderId="1" xfId="1" applyNumberFormat="1" applyFont="1" applyFill="1" applyBorder="1" applyProtection="1"/>
    <xf numFmtId="0" fontId="5" fillId="2" borderId="0" xfId="1" applyFont="1" applyFill="1" applyProtection="1"/>
    <xf numFmtId="0" fontId="6" fillId="2" borderId="1" xfId="1" applyFont="1" applyFill="1" applyBorder="1" applyAlignment="1" applyProtection="1">
      <alignment horizontal="center"/>
    </xf>
    <xf numFmtId="0" fontId="6" fillId="2" borderId="1" xfId="1" applyFont="1" applyFill="1" applyBorder="1" applyAlignment="1" applyProtection="1">
      <alignment wrapText="1"/>
    </xf>
    <xf numFmtId="0" fontId="6" fillId="2" borderId="1" xfId="1" applyFont="1" applyFill="1" applyBorder="1" applyProtection="1"/>
    <xf numFmtId="2" fontId="6" fillId="2" borderId="1" xfId="1" applyNumberFormat="1" applyFont="1" applyFill="1" applyBorder="1" applyProtection="1"/>
    <xf numFmtId="1" fontId="6" fillId="2" borderId="1" xfId="1" applyNumberFormat="1" applyFont="1" applyFill="1" applyBorder="1" applyProtection="1"/>
    <xf numFmtId="1" fontId="6" fillId="2" borderId="0" xfId="1" applyNumberFormat="1" applyFont="1" applyFill="1" applyBorder="1" applyProtection="1"/>
    <xf numFmtId="4" fontId="6" fillId="2" borderId="1" xfId="1" applyNumberFormat="1" applyFont="1" applyFill="1" applyBorder="1" applyProtection="1"/>
    <xf numFmtId="3" fontId="6" fillId="2" borderId="1" xfId="1" applyNumberFormat="1" applyFont="1" applyFill="1" applyBorder="1" applyProtection="1"/>
    <xf numFmtId="166" fontId="6" fillId="2" borderId="1" xfId="1" applyNumberFormat="1" applyFont="1" applyFill="1" applyBorder="1" applyProtection="1"/>
    <xf numFmtId="166" fontId="6" fillId="2" borderId="0" xfId="1" applyNumberFormat="1" applyFont="1" applyFill="1" applyBorder="1" applyProtection="1"/>
    <xf numFmtId="0" fontId="7" fillId="0" borderId="0" xfId="1" applyFont="1" applyFill="1" applyProtection="1"/>
    <xf numFmtId="0" fontId="7" fillId="0" borderId="0" xfId="1" applyFont="1" applyFill="1" applyBorder="1" applyProtection="1"/>
    <xf numFmtId="0" fontId="5" fillId="0" borderId="0" xfId="1" applyFont="1" applyFill="1" applyProtection="1"/>
    <xf numFmtId="0" fontId="6" fillId="0" borderId="0" xfId="1" applyFont="1" applyFill="1" applyBorder="1" applyAlignment="1" applyProtection="1">
      <alignment horizontal="center" vertical="top"/>
    </xf>
    <xf numFmtId="0" fontId="8" fillId="0" borderId="0" xfId="1" applyFont="1" applyFill="1" applyProtection="1"/>
    <xf numFmtId="0" fontId="4" fillId="0" borderId="0" xfId="1" applyFont="1" applyFill="1" applyBorder="1" applyAlignment="1" applyProtection="1">
      <alignment horizontal="center"/>
    </xf>
    <xf numFmtId="0" fontId="6" fillId="0" borderId="0" xfId="1" applyFont="1" applyFill="1" applyProtection="1"/>
    <xf numFmtId="0" fontId="9" fillId="0" borderId="0" xfId="1" applyFont="1" applyFill="1" applyBorder="1" applyAlignment="1" applyProtection="1">
      <alignment horizontal="center"/>
    </xf>
    <xf numFmtId="0" fontId="4" fillId="0" borderId="0" xfId="1" applyFont="1" applyFill="1" applyProtection="1"/>
    <xf numFmtId="0" fontId="10" fillId="0" borderId="0" xfId="1" applyFont="1" applyFill="1" applyBorder="1" applyAlignment="1" applyProtection="1">
      <alignment horizontal="center"/>
    </xf>
    <xf numFmtId="0" fontId="11" fillId="0" borderId="0" xfId="1" applyFont="1" applyFill="1" applyBorder="1" applyAlignment="1" applyProtection="1">
      <alignment horizontal="center"/>
    </xf>
    <xf numFmtId="0" fontId="6" fillId="0" borderId="0" xfId="1" applyFont="1" applyFill="1" applyBorder="1" applyAlignment="1" applyProtection="1">
      <alignment horizontal="center"/>
    </xf>
    <xf numFmtId="0" fontId="12" fillId="0" borderId="0" xfId="1" applyFont="1" applyFill="1" applyBorder="1" applyAlignment="1" applyProtection="1">
      <alignment horizontal="left"/>
    </xf>
    <xf numFmtId="0" fontId="12" fillId="0" borderId="0" xfId="1" applyFont="1" applyFill="1" applyBorder="1" applyAlignment="1" applyProtection="1">
      <alignment horizontal="left" vertical="center"/>
    </xf>
    <xf numFmtId="0" fontId="12" fillId="0" borderId="0" xfId="1" applyFont="1" applyFill="1" applyBorder="1" applyAlignment="1" applyProtection="1">
      <alignment horizontal="left" wrapText="1"/>
    </xf>
    <xf numFmtId="0" fontId="6" fillId="0" borderId="0" xfId="1" applyFont="1" applyFill="1" applyAlignment="1" applyProtection="1">
      <alignment horizontal="center"/>
    </xf>
    <xf numFmtId="0" fontId="13" fillId="0" borderId="0" xfId="1" applyFont="1" applyFill="1" applyBorder="1" applyAlignment="1" applyProtection="1">
      <alignment horizontal="center"/>
    </xf>
    <xf numFmtId="0" fontId="4" fillId="0" borderId="1" xfId="1" applyFont="1" applyFill="1" applyBorder="1" applyAlignment="1" applyProtection="1">
      <alignment horizontal="center" vertical="center" wrapText="1"/>
    </xf>
    <xf numFmtId="0" fontId="4" fillId="0" borderId="1" xfId="1" applyFont="1" applyFill="1" applyBorder="1" applyAlignment="1" applyProtection="1">
      <alignment horizontal="center" vertical="center"/>
    </xf>
    <xf numFmtId="0" fontId="4" fillId="0" borderId="2" xfId="1" applyFont="1" applyFill="1" applyBorder="1" applyAlignment="1" applyProtection="1">
      <alignment horizontal="center" vertical="center" wrapText="1"/>
    </xf>
    <xf numFmtId="0" fontId="4" fillId="0" borderId="0" xfId="1" applyFont="1" applyFill="1" applyBorder="1" applyAlignment="1" applyProtection="1">
      <alignment horizontal="center" vertical="center" wrapText="1"/>
    </xf>
    <xf numFmtId="0" fontId="7" fillId="0" borderId="0" xfId="1" applyFont="1" applyFill="1" applyAlignment="1" applyProtection="1">
      <alignment horizontal="center"/>
    </xf>
    <xf numFmtId="0" fontId="6" fillId="0" borderId="1" xfId="1" applyFont="1" applyFill="1" applyBorder="1" applyAlignment="1" applyProtection="1">
      <alignment horizontal="center" vertical="center"/>
    </xf>
    <xf numFmtId="0" fontId="6" fillId="0" borderId="2" xfId="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0" fontId="6" fillId="0" borderId="1" xfId="1" applyFont="1" applyFill="1" applyBorder="1" applyProtection="1"/>
    <xf numFmtId="0" fontId="4" fillId="0" borderId="1" xfId="1" applyFont="1" applyFill="1" applyBorder="1" applyAlignment="1" applyProtection="1">
      <alignment horizontal="center"/>
    </xf>
    <xf numFmtId="0" fontId="4" fillId="0" borderId="1" xfId="1" applyFont="1" applyFill="1" applyBorder="1" applyAlignment="1" applyProtection="1">
      <alignment wrapText="1"/>
    </xf>
    <xf numFmtId="0" fontId="10" fillId="0" borderId="2" xfId="1" applyFont="1" applyFill="1" applyBorder="1" applyAlignment="1" applyProtection="1">
      <alignment horizontal="center"/>
    </xf>
    <xf numFmtId="0" fontId="13" fillId="0" borderId="1" xfId="1" applyFont="1" applyFill="1" applyBorder="1" applyAlignment="1" applyProtection="1">
      <alignment horizontal="center"/>
    </xf>
    <xf numFmtId="0" fontId="4" fillId="0" borderId="2" xfId="1" applyFont="1" applyFill="1" applyBorder="1" applyAlignment="1" applyProtection="1">
      <alignment vertical="top" wrapText="1"/>
    </xf>
    <xf numFmtId="0" fontId="4" fillId="0" borderId="1" xfId="1" applyFont="1" applyFill="1" applyBorder="1" applyAlignment="1" applyProtection="1">
      <alignment vertical="top" wrapText="1"/>
    </xf>
    <xf numFmtId="2" fontId="4" fillId="0" borderId="0" xfId="1" applyNumberFormat="1" applyFont="1" applyFill="1" applyBorder="1" applyProtection="1"/>
    <xf numFmtId="0" fontId="4" fillId="0" borderId="1" xfId="1" applyFont="1" applyFill="1" applyBorder="1" applyProtection="1"/>
    <xf numFmtId="0" fontId="10" fillId="0" borderId="1" xfId="1" applyFont="1" applyFill="1" applyBorder="1" applyAlignment="1" applyProtection="1">
      <alignment horizontal="center"/>
    </xf>
    <xf numFmtId="0" fontId="10" fillId="0" borderId="1" xfId="1" applyFont="1" applyFill="1" applyBorder="1" applyAlignment="1" applyProtection="1">
      <alignment wrapText="1"/>
    </xf>
    <xf numFmtId="0" fontId="10" fillId="0" borderId="2" xfId="1" applyFont="1" applyFill="1" applyBorder="1" applyAlignment="1" applyProtection="1">
      <alignment horizontal="right" vertical="top" wrapText="1"/>
    </xf>
    <xf numFmtId="0" fontId="10" fillId="0" borderId="1" xfId="1" applyFont="1" applyFill="1" applyBorder="1" applyAlignment="1" applyProtection="1">
      <alignment horizontal="right" vertical="top" wrapText="1"/>
    </xf>
    <xf numFmtId="0" fontId="10" fillId="0" borderId="0" xfId="1" applyFont="1" applyFill="1" applyBorder="1" applyAlignment="1" applyProtection="1">
      <alignment horizontal="right" vertical="top" wrapText="1"/>
    </xf>
    <xf numFmtId="2" fontId="10" fillId="0" borderId="0" xfId="1" applyNumberFormat="1" applyFont="1" applyFill="1" applyBorder="1" applyProtection="1"/>
    <xf numFmtId="0" fontId="6" fillId="0" borderId="1" xfId="1" applyFont="1" applyFill="1" applyBorder="1" applyAlignment="1" applyProtection="1">
      <alignment vertical="center" wrapText="1"/>
    </xf>
    <xf numFmtId="0" fontId="6" fillId="0" borderId="2" xfId="1" applyFont="1" applyFill="1" applyBorder="1" applyAlignment="1" applyProtection="1">
      <alignment horizontal="right" vertical="center" wrapText="1"/>
    </xf>
    <xf numFmtId="0" fontId="6" fillId="0" borderId="1" xfId="1" applyFont="1" applyFill="1" applyBorder="1" applyAlignment="1" applyProtection="1">
      <alignment vertical="center"/>
    </xf>
    <xf numFmtId="3" fontId="6" fillId="0" borderId="1" xfId="1" applyNumberFormat="1" applyFont="1" applyFill="1" applyBorder="1" applyAlignment="1" applyProtection="1">
      <alignment vertical="center"/>
    </xf>
    <xf numFmtId="3" fontId="6" fillId="0" borderId="1" xfId="1" applyNumberFormat="1" applyFont="1" applyFill="1" applyBorder="1" applyAlignment="1" applyProtection="1">
      <alignment horizontal="right" vertical="center"/>
    </xf>
    <xf numFmtId="3" fontId="6" fillId="0" borderId="0" xfId="1" applyNumberFormat="1" applyFont="1" applyFill="1" applyBorder="1" applyAlignment="1" applyProtection="1">
      <alignment horizontal="right" vertical="center"/>
    </xf>
    <xf numFmtId="0" fontId="6" fillId="0" borderId="1" xfId="1" quotePrefix="1" applyFont="1" applyFill="1" applyBorder="1" applyAlignment="1" applyProtection="1">
      <alignment horizontal="center" vertical="center"/>
    </xf>
    <xf numFmtId="0" fontId="4" fillId="0" borderId="0" xfId="1" applyFont="1" applyFill="1" applyBorder="1" applyProtection="1"/>
    <xf numFmtId="0" fontId="6" fillId="0" borderId="2" xfId="1" applyFont="1" applyFill="1" applyBorder="1" applyAlignment="1" applyProtection="1">
      <alignment horizontal="right" vertical="top" wrapText="1"/>
    </xf>
    <xf numFmtId="0" fontId="6" fillId="0" borderId="1" xfId="1" applyFont="1" applyFill="1" applyBorder="1" applyAlignment="1" applyProtection="1">
      <alignment horizontal="right"/>
    </xf>
    <xf numFmtId="0" fontId="6" fillId="0" borderId="0" xfId="1" applyFont="1" applyFill="1" applyBorder="1" applyAlignment="1" applyProtection="1">
      <alignment horizontal="right"/>
    </xf>
    <xf numFmtId="0" fontId="4" fillId="0" borderId="2" xfId="1" applyFont="1" applyFill="1" applyBorder="1" applyAlignment="1" applyProtection="1">
      <alignment horizontal="right" vertical="top" wrapText="1"/>
    </xf>
    <xf numFmtId="0" fontId="4" fillId="0" borderId="1" xfId="1" applyFont="1" applyFill="1" applyBorder="1" applyAlignment="1" applyProtection="1">
      <alignment horizontal="right" vertical="top" wrapText="1"/>
    </xf>
    <xf numFmtId="0" fontId="10" fillId="0" borderId="2" xfId="1" applyFont="1" applyFill="1" applyBorder="1" applyAlignment="1" applyProtection="1">
      <alignment horizontal="right"/>
    </xf>
    <xf numFmtId="0" fontId="10" fillId="0" borderId="1" xfId="1" applyFont="1" applyFill="1" applyBorder="1" applyAlignment="1" applyProtection="1">
      <alignment horizontal="right"/>
    </xf>
    <xf numFmtId="1" fontId="10" fillId="0" borderId="1" xfId="1" applyNumberFormat="1" applyFont="1" applyFill="1" applyBorder="1" applyAlignment="1" applyProtection="1">
      <alignment horizontal="right"/>
    </xf>
    <xf numFmtId="0" fontId="10" fillId="0" borderId="0" xfId="1" applyFont="1" applyFill="1" applyBorder="1" applyAlignment="1" applyProtection="1">
      <alignment horizontal="right"/>
    </xf>
    <xf numFmtId="0" fontId="10" fillId="0" borderId="2" xfId="1" applyFont="1" applyFill="1" applyBorder="1" applyAlignment="1" applyProtection="1">
      <alignment vertical="top" wrapText="1"/>
    </xf>
    <xf numFmtId="0" fontId="10" fillId="0" borderId="1" xfId="1" applyFont="1" applyFill="1" applyBorder="1" applyAlignment="1" applyProtection="1">
      <alignment vertical="top" wrapText="1"/>
    </xf>
    <xf numFmtId="2" fontId="10" fillId="0" borderId="0" xfId="1" applyNumberFormat="1" applyFont="1" applyFill="1" applyBorder="1" applyAlignment="1" applyProtection="1">
      <alignment vertical="top" wrapText="1"/>
    </xf>
    <xf numFmtId="0" fontId="6" fillId="0" borderId="2" xfId="1" applyFont="1" applyFill="1" applyBorder="1" applyAlignment="1" applyProtection="1">
      <alignment vertical="center" wrapText="1"/>
    </xf>
    <xf numFmtId="1" fontId="6" fillId="0" borderId="1" xfId="1" applyNumberFormat="1" applyFont="1" applyFill="1" applyBorder="1" applyAlignment="1" applyProtection="1">
      <alignment vertical="center"/>
    </xf>
    <xf numFmtId="3" fontId="6" fillId="0" borderId="0" xfId="1" applyNumberFormat="1" applyFont="1" applyFill="1" applyBorder="1" applyAlignment="1" applyProtection="1">
      <alignment vertical="center"/>
    </xf>
    <xf numFmtId="0" fontId="6" fillId="0" borderId="2" xfId="1" applyFont="1" applyFill="1" applyBorder="1" applyAlignment="1" applyProtection="1">
      <alignment horizontal="center" vertical="top" wrapText="1"/>
    </xf>
    <xf numFmtId="0" fontId="6" fillId="0" borderId="0" xfId="1" applyFont="1" applyFill="1" applyBorder="1" applyProtection="1"/>
    <xf numFmtId="4" fontId="4" fillId="0" borderId="2" xfId="1" applyNumberFormat="1" applyFont="1" applyFill="1" applyBorder="1" applyAlignment="1" applyProtection="1">
      <alignment horizontal="right" vertical="top" wrapText="1"/>
    </xf>
    <xf numFmtId="4" fontId="4" fillId="0" borderId="1" xfId="1" applyNumberFormat="1" applyFont="1" applyFill="1" applyBorder="1" applyProtection="1"/>
    <xf numFmtId="4" fontId="4" fillId="0" borderId="0" xfId="1" applyNumberFormat="1" applyFont="1" applyFill="1" applyBorder="1" applyAlignment="1" applyProtection="1">
      <alignment horizontal="right" vertical="top" wrapText="1"/>
    </xf>
    <xf numFmtId="0" fontId="6" fillId="0" borderId="1" xfId="1" applyFont="1" applyFill="1" applyBorder="1" applyAlignment="1" applyProtection="1">
      <alignment horizontal="center"/>
    </xf>
    <xf numFmtId="0" fontId="6" fillId="0" borderId="1" xfId="1" applyFont="1" applyFill="1" applyBorder="1" applyAlignment="1" applyProtection="1">
      <alignment wrapText="1"/>
    </xf>
    <xf numFmtId="3" fontId="6" fillId="0" borderId="2" xfId="1" applyNumberFormat="1" applyFont="1" applyFill="1" applyBorder="1" applyProtection="1"/>
    <xf numFmtId="4" fontId="6" fillId="0" borderId="1" xfId="1" applyNumberFormat="1" applyFont="1" applyFill="1" applyBorder="1" applyProtection="1"/>
    <xf numFmtId="2" fontId="6" fillId="0" borderId="1" xfId="1" applyNumberFormat="1" applyFont="1" applyFill="1" applyBorder="1" applyProtection="1"/>
    <xf numFmtId="2" fontId="6" fillId="0" borderId="0" xfId="1" applyNumberFormat="1" applyFont="1" applyFill="1" applyBorder="1" applyProtection="1"/>
    <xf numFmtId="2" fontId="14" fillId="0" borderId="1" xfId="1" applyNumberFormat="1" applyFont="1" applyFill="1" applyBorder="1" applyProtection="1"/>
    <xf numFmtId="0" fontId="14" fillId="0" borderId="0" xfId="1" applyFont="1" applyFill="1" applyProtection="1"/>
    <xf numFmtId="0" fontId="4" fillId="0" borderId="2" xfId="1" applyFont="1" applyFill="1" applyBorder="1" applyProtection="1"/>
    <xf numFmtId="0" fontId="13" fillId="0" borderId="1" xfId="1" applyFont="1" applyFill="1" applyBorder="1" applyProtection="1"/>
    <xf numFmtId="0" fontId="13" fillId="0" borderId="0" xfId="1" applyFont="1" applyFill="1" applyBorder="1" applyProtection="1"/>
    <xf numFmtId="0" fontId="15" fillId="0" borderId="1" xfId="1" applyFont="1" applyFill="1" applyBorder="1" applyAlignment="1" applyProtection="1">
      <alignment horizontal="right"/>
    </xf>
    <xf numFmtId="1" fontId="4" fillId="0" borderId="2" xfId="1" applyNumberFormat="1" applyFont="1" applyFill="1" applyBorder="1" applyProtection="1"/>
    <xf numFmtId="3" fontId="4" fillId="0" borderId="1" xfId="1" applyNumberFormat="1" applyFont="1" applyFill="1" applyBorder="1" applyProtection="1"/>
    <xf numFmtId="3" fontId="4" fillId="0" borderId="0" xfId="1" applyNumberFormat="1" applyFont="1" applyFill="1" applyBorder="1" applyProtection="1"/>
    <xf numFmtId="0" fontId="6" fillId="0" borderId="2" xfId="1" applyFont="1" applyFill="1" applyBorder="1" applyProtection="1"/>
    <xf numFmtId="0" fontId="7" fillId="0" borderId="1" xfId="1" applyFont="1" applyFill="1" applyBorder="1" applyProtection="1"/>
    <xf numFmtId="1" fontId="6" fillId="0" borderId="1" xfId="1" applyNumberFormat="1" applyFont="1" applyFill="1" applyBorder="1" applyProtection="1"/>
    <xf numFmtId="1" fontId="6" fillId="0" borderId="0" xfId="1" applyNumberFormat="1" applyFont="1" applyFill="1" applyBorder="1" applyProtection="1"/>
    <xf numFmtId="1" fontId="4" fillId="0" borderId="1" xfId="1" applyNumberFormat="1" applyFont="1" applyFill="1" applyBorder="1" applyProtection="1"/>
    <xf numFmtId="0" fontId="3" fillId="0" borderId="1" xfId="1" applyFont="1" applyFill="1" applyBorder="1" applyProtection="1"/>
    <xf numFmtId="3" fontId="4" fillId="0" borderId="2" xfId="1" applyNumberFormat="1" applyFont="1" applyFill="1" applyBorder="1" applyProtection="1"/>
    <xf numFmtId="1" fontId="4" fillId="0" borderId="0" xfId="1" applyNumberFormat="1" applyFont="1" applyFill="1" applyBorder="1" applyProtection="1"/>
    <xf numFmtId="4" fontId="13" fillId="0" borderId="1" xfId="1" applyNumberFormat="1" applyFont="1" applyFill="1" applyBorder="1" applyProtection="1"/>
    <xf numFmtId="4" fontId="13" fillId="0" borderId="0" xfId="1" applyNumberFormat="1" applyFont="1" applyFill="1" applyBorder="1" applyProtection="1"/>
    <xf numFmtId="3" fontId="6" fillId="0" borderId="1" xfId="1" applyNumberFormat="1" applyFont="1" applyFill="1" applyBorder="1" applyProtection="1"/>
    <xf numFmtId="3" fontId="6" fillId="0" borderId="0" xfId="1" applyNumberFormat="1" applyFont="1" applyFill="1" applyBorder="1" applyProtection="1"/>
    <xf numFmtId="0" fontId="3" fillId="0" borderId="2" xfId="1" applyFont="1" applyFill="1" applyBorder="1" applyAlignment="1" applyProtection="1">
      <alignment horizontal="right"/>
    </xf>
    <xf numFmtId="0" fontId="4" fillId="0" borderId="1" xfId="1" applyFont="1" applyFill="1" applyBorder="1" applyAlignment="1" applyProtection="1">
      <alignment horizontal="right"/>
    </xf>
    <xf numFmtId="0" fontId="4" fillId="0" borderId="0" xfId="1" applyFont="1" applyFill="1" applyBorder="1" applyAlignment="1" applyProtection="1">
      <alignment horizontal="right"/>
    </xf>
    <xf numFmtId="0" fontId="4" fillId="0" borderId="0" xfId="1" applyFont="1" applyFill="1" applyBorder="1" applyAlignment="1" applyProtection="1">
      <alignment wrapText="1"/>
    </xf>
    <xf numFmtId="0" fontId="3" fillId="0" borderId="0" xfId="1" applyFont="1" applyFill="1" applyBorder="1" applyAlignment="1" applyProtection="1">
      <alignment horizontal="right"/>
    </xf>
    <xf numFmtId="0" fontId="12" fillId="0" borderId="0" xfId="1" applyFont="1" applyFill="1" applyProtection="1"/>
    <xf numFmtId="0" fontId="9" fillId="0" borderId="0" xfId="1" applyFont="1" applyFill="1" applyAlignment="1" applyProtection="1">
      <alignment horizontal="center"/>
    </xf>
    <xf numFmtId="0" fontId="12" fillId="0" borderId="0" xfId="1" applyFont="1" applyFill="1" applyBorder="1" applyProtection="1"/>
    <xf numFmtId="0" fontId="10" fillId="0" borderId="0" xfId="1" applyFont="1" applyFill="1" applyAlignment="1" applyProtection="1">
      <alignment horizontal="center"/>
    </xf>
    <xf numFmtId="0" fontId="6" fillId="0" borderId="0" xfId="1" applyFont="1" applyFill="1" applyAlignment="1" applyProtection="1">
      <alignment horizontal="center" vertical="top"/>
    </xf>
    <xf numFmtId="0" fontId="4" fillId="0" borderId="0" xfId="1" applyFont="1" applyFill="1" applyProtection="1"/>
    <xf numFmtId="0" fontId="4" fillId="0" borderId="0" xfId="1" applyFont="1" applyFill="1" applyAlignment="1" applyProtection="1">
      <alignment horizontal="center"/>
    </xf>
    <xf numFmtId="0" fontId="9" fillId="0" borderId="0" xfId="1" applyFont="1" applyFill="1" applyAlignment="1" applyProtection="1">
      <alignment horizontal="center"/>
    </xf>
    <xf numFmtId="0" fontId="13" fillId="0" borderId="0" xfId="1" applyFont="1" applyFill="1" applyBorder="1" applyAlignment="1" applyProtection="1">
      <alignment horizontal="right"/>
    </xf>
    <xf numFmtId="0" fontId="11" fillId="0" borderId="0" xfId="1" applyFont="1" applyFill="1" applyAlignment="1" applyProtection="1">
      <alignment horizontal="center"/>
    </xf>
    <xf numFmtId="0" fontId="6" fillId="0" borderId="0" xfId="1" applyFont="1" applyFill="1" applyAlignment="1" applyProtection="1">
      <alignment horizontal="center"/>
    </xf>
    <xf numFmtId="0" fontId="12" fillId="0" borderId="0" xfId="1" applyFont="1" applyFill="1" applyAlignment="1" applyProtection="1">
      <alignment horizontal="left" wrapText="1"/>
    </xf>
    <xf numFmtId="0" fontId="12" fillId="0" borderId="0" xfId="1" applyFont="1" applyFill="1" applyAlignment="1" applyProtection="1">
      <alignment horizontal="left"/>
    </xf>
    <xf numFmtId="0" fontId="12" fillId="0" borderId="0" xfId="1" applyFont="1" applyFill="1" applyAlignment="1" applyProtection="1">
      <alignment horizontal="left" vertical="center" wrapText="1"/>
    </xf>
    <xf numFmtId="0" fontId="12" fillId="0" borderId="0" xfId="1" applyFont="1" applyFill="1" applyAlignment="1" applyProtection="1">
      <alignment horizontal="left" vertical="center"/>
    </xf>
    <xf numFmtId="166" fontId="6" fillId="0" borderId="1" xfId="1" applyNumberFormat="1" applyFont="1" applyFill="1" applyBorder="1" applyAlignment="1" applyProtection="1">
      <alignment vertical="center"/>
    </xf>
    <xf numFmtId="167" fontId="10" fillId="0" borderId="1" xfId="1" applyNumberFormat="1" applyFont="1" applyFill="1" applyBorder="1" applyAlignment="1" applyProtection="1">
      <alignment horizontal="right" vertical="top" wrapText="1"/>
    </xf>
    <xf numFmtId="1" fontId="14" fillId="0" borderId="1" xfId="1" applyNumberFormat="1" applyFont="1" applyFill="1" applyBorder="1" applyProtection="1"/>
    <xf numFmtId="169" fontId="14" fillId="0" borderId="1" xfId="2" applyNumberFormat="1" applyFont="1" applyFill="1" applyBorder="1" applyAlignment="1" applyProtection="1">
      <alignment horizontal="right"/>
    </xf>
    <xf numFmtId="169" fontId="6" fillId="0" borderId="1" xfId="2" applyNumberFormat="1" applyFont="1" applyFill="1" applyBorder="1" applyProtection="1"/>
    <xf numFmtId="1" fontId="10" fillId="0" borderId="1" xfId="1" applyNumberFormat="1" applyFont="1" applyFill="1" applyBorder="1" applyAlignment="1" applyProtection="1">
      <alignment vertical="top" wrapText="1"/>
    </xf>
    <xf numFmtId="1" fontId="10" fillId="0" borderId="1" xfId="1" applyNumberFormat="1" applyFont="1" applyFill="1" applyBorder="1" applyProtection="1"/>
    <xf numFmtId="3" fontId="4" fillId="0" borderId="2" xfId="1" applyNumberFormat="1" applyFont="1" applyFill="1" applyBorder="1" applyAlignment="1" applyProtection="1">
      <alignment horizontal="right" vertical="top" wrapText="1"/>
    </xf>
    <xf numFmtId="3" fontId="4" fillId="0" borderId="1" xfId="1" applyNumberFormat="1" applyFont="1" applyFill="1" applyBorder="1" applyAlignment="1" applyProtection="1">
      <alignment horizontal="right" vertical="top" wrapText="1"/>
    </xf>
    <xf numFmtId="3" fontId="6" fillId="2" borderId="2" xfId="1" applyNumberFormat="1" applyFont="1" applyFill="1" applyBorder="1" applyProtection="1"/>
  </cellXfs>
  <cellStyles count="3">
    <cellStyle name="Comma" xfId="2" builtin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T%2090%20C&#212;NG%20KHAI%20NG&#194;N%20SA&#769;CH%20(QUY,%206T.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I 1"/>
      <sheetName val="QUI II"/>
      <sheetName val="6Tdaunam"/>
      <sheetName val="QUI III"/>
      <sheetName val="QUI IV"/>
      <sheetName val="6Tcuoinam"/>
    </sheetNames>
    <sheetDataSet>
      <sheetData sheetId="0">
        <row r="21">
          <cell r="C21">
            <v>3</v>
          </cell>
        </row>
        <row r="22">
          <cell r="C22">
            <v>40</v>
          </cell>
        </row>
        <row r="23">
          <cell r="C23">
            <v>5</v>
          </cell>
        </row>
        <row r="24">
          <cell r="C24">
            <v>230</v>
          </cell>
        </row>
        <row r="26">
          <cell r="C26">
            <v>2</v>
          </cell>
        </row>
        <row r="27">
          <cell r="C27">
            <v>3</v>
          </cell>
        </row>
        <row r="28">
          <cell r="C28">
            <v>6</v>
          </cell>
        </row>
        <row r="55">
          <cell r="C55">
            <v>25.5</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tabSelected="1" topLeftCell="A46" workbookViewId="0">
      <selection activeCell="D58" sqref="D58"/>
    </sheetView>
  </sheetViews>
  <sheetFormatPr defaultRowHeight="18.75" x14ac:dyDescent="0.3"/>
  <cols>
    <col min="1" max="1" width="5" style="22" customWidth="1"/>
    <col min="2" max="2" width="42.28515625" style="22" customWidth="1"/>
    <col min="3" max="3" width="11.140625" style="22" customWidth="1"/>
    <col min="4" max="4" width="11" style="22" customWidth="1"/>
    <col min="5" max="5" width="13.42578125" style="22" customWidth="1"/>
    <col min="6" max="6" width="13.7109375" style="22" customWidth="1"/>
    <col min="7" max="7" width="15.140625" style="23" customWidth="1"/>
    <col min="8" max="8" width="9.140625" style="22"/>
    <col min="9" max="9" width="10.42578125" style="24" customWidth="1"/>
    <col min="10" max="256" width="9.140625" style="24"/>
    <col min="257" max="257" width="5" style="24" customWidth="1"/>
    <col min="258" max="258" width="42.28515625" style="24" customWidth="1"/>
    <col min="259" max="259" width="11.140625" style="24" customWidth="1"/>
    <col min="260" max="260" width="11" style="24" customWidth="1"/>
    <col min="261" max="261" width="14.42578125" style="24" customWidth="1"/>
    <col min="262" max="263" width="15.140625" style="24" customWidth="1"/>
    <col min="264" max="264" width="9.140625" style="24"/>
    <col min="265" max="265" width="10.42578125" style="24" customWidth="1"/>
    <col min="266" max="512" width="9.140625" style="24"/>
    <col min="513" max="513" width="5" style="24" customWidth="1"/>
    <col min="514" max="514" width="42.28515625" style="24" customWidth="1"/>
    <col min="515" max="515" width="11.140625" style="24" customWidth="1"/>
    <col min="516" max="516" width="11" style="24" customWidth="1"/>
    <col min="517" max="517" width="14.42578125" style="24" customWidth="1"/>
    <col min="518" max="519" width="15.140625" style="24" customWidth="1"/>
    <col min="520" max="520" width="9.140625" style="24"/>
    <col min="521" max="521" width="10.42578125" style="24" customWidth="1"/>
    <col min="522" max="768" width="9.140625" style="24"/>
    <col min="769" max="769" width="5" style="24" customWidth="1"/>
    <col min="770" max="770" width="42.28515625" style="24" customWidth="1"/>
    <col min="771" max="771" width="11.140625" style="24" customWidth="1"/>
    <col min="772" max="772" width="11" style="24" customWidth="1"/>
    <col min="773" max="773" width="14.42578125" style="24" customWidth="1"/>
    <col min="774" max="775" width="15.140625" style="24" customWidth="1"/>
    <col min="776" max="776" width="9.140625" style="24"/>
    <col min="777" max="777" width="10.42578125" style="24" customWidth="1"/>
    <col min="778" max="1024" width="9.140625" style="24"/>
    <col min="1025" max="1025" width="5" style="24" customWidth="1"/>
    <col min="1026" max="1026" width="42.28515625" style="24" customWidth="1"/>
    <col min="1027" max="1027" width="11.140625" style="24" customWidth="1"/>
    <col min="1028" max="1028" width="11" style="24" customWidth="1"/>
    <col min="1029" max="1029" width="14.42578125" style="24" customWidth="1"/>
    <col min="1030" max="1031" width="15.140625" style="24" customWidth="1"/>
    <col min="1032" max="1032" width="9.140625" style="24"/>
    <col min="1033" max="1033" width="10.42578125" style="24" customWidth="1"/>
    <col min="1034" max="1280" width="9.140625" style="24"/>
    <col min="1281" max="1281" width="5" style="24" customWidth="1"/>
    <col min="1282" max="1282" width="42.28515625" style="24" customWidth="1"/>
    <col min="1283" max="1283" width="11.140625" style="24" customWidth="1"/>
    <col min="1284" max="1284" width="11" style="24" customWidth="1"/>
    <col min="1285" max="1285" width="14.42578125" style="24" customWidth="1"/>
    <col min="1286" max="1287" width="15.140625" style="24" customWidth="1"/>
    <col min="1288" max="1288" width="9.140625" style="24"/>
    <col min="1289" max="1289" width="10.42578125" style="24" customWidth="1"/>
    <col min="1290" max="1536" width="9.140625" style="24"/>
    <col min="1537" max="1537" width="5" style="24" customWidth="1"/>
    <col min="1538" max="1538" width="42.28515625" style="24" customWidth="1"/>
    <col min="1539" max="1539" width="11.140625" style="24" customWidth="1"/>
    <col min="1540" max="1540" width="11" style="24" customWidth="1"/>
    <col min="1541" max="1541" width="14.42578125" style="24" customWidth="1"/>
    <col min="1542" max="1543" width="15.140625" style="24" customWidth="1"/>
    <col min="1544" max="1544" width="9.140625" style="24"/>
    <col min="1545" max="1545" width="10.42578125" style="24" customWidth="1"/>
    <col min="1546" max="1792" width="9.140625" style="24"/>
    <col min="1793" max="1793" width="5" style="24" customWidth="1"/>
    <col min="1794" max="1794" width="42.28515625" style="24" customWidth="1"/>
    <col min="1795" max="1795" width="11.140625" style="24" customWidth="1"/>
    <col min="1796" max="1796" width="11" style="24" customWidth="1"/>
    <col min="1797" max="1797" width="14.42578125" style="24" customWidth="1"/>
    <col min="1798" max="1799" width="15.140625" style="24" customWidth="1"/>
    <col min="1800" max="1800" width="9.140625" style="24"/>
    <col min="1801" max="1801" width="10.42578125" style="24" customWidth="1"/>
    <col min="1802" max="2048" width="9.140625" style="24"/>
    <col min="2049" max="2049" width="5" style="24" customWidth="1"/>
    <col min="2050" max="2050" width="42.28515625" style="24" customWidth="1"/>
    <col min="2051" max="2051" width="11.140625" style="24" customWidth="1"/>
    <col min="2052" max="2052" width="11" style="24" customWidth="1"/>
    <col min="2053" max="2053" width="14.42578125" style="24" customWidth="1"/>
    <col min="2054" max="2055" width="15.140625" style="24" customWidth="1"/>
    <col min="2056" max="2056" width="9.140625" style="24"/>
    <col min="2057" max="2057" width="10.42578125" style="24" customWidth="1"/>
    <col min="2058" max="2304" width="9.140625" style="24"/>
    <col min="2305" max="2305" width="5" style="24" customWidth="1"/>
    <col min="2306" max="2306" width="42.28515625" style="24" customWidth="1"/>
    <col min="2307" max="2307" width="11.140625" style="24" customWidth="1"/>
    <col min="2308" max="2308" width="11" style="24" customWidth="1"/>
    <col min="2309" max="2309" width="14.42578125" style="24" customWidth="1"/>
    <col min="2310" max="2311" width="15.140625" style="24" customWidth="1"/>
    <col min="2312" max="2312" width="9.140625" style="24"/>
    <col min="2313" max="2313" width="10.42578125" style="24" customWidth="1"/>
    <col min="2314" max="2560" width="9.140625" style="24"/>
    <col min="2561" max="2561" width="5" style="24" customWidth="1"/>
    <col min="2562" max="2562" width="42.28515625" style="24" customWidth="1"/>
    <col min="2563" max="2563" width="11.140625" style="24" customWidth="1"/>
    <col min="2564" max="2564" width="11" style="24" customWidth="1"/>
    <col min="2565" max="2565" width="14.42578125" style="24" customWidth="1"/>
    <col min="2566" max="2567" width="15.140625" style="24" customWidth="1"/>
    <col min="2568" max="2568" width="9.140625" style="24"/>
    <col min="2569" max="2569" width="10.42578125" style="24" customWidth="1"/>
    <col min="2570" max="2816" width="9.140625" style="24"/>
    <col min="2817" max="2817" width="5" style="24" customWidth="1"/>
    <col min="2818" max="2818" width="42.28515625" style="24" customWidth="1"/>
    <col min="2819" max="2819" width="11.140625" style="24" customWidth="1"/>
    <col min="2820" max="2820" width="11" style="24" customWidth="1"/>
    <col min="2821" max="2821" width="14.42578125" style="24" customWidth="1"/>
    <col min="2822" max="2823" width="15.140625" style="24" customWidth="1"/>
    <col min="2824" max="2824" width="9.140625" style="24"/>
    <col min="2825" max="2825" width="10.42578125" style="24" customWidth="1"/>
    <col min="2826" max="3072" width="9.140625" style="24"/>
    <col min="3073" max="3073" width="5" style="24" customWidth="1"/>
    <col min="3074" max="3074" width="42.28515625" style="24" customWidth="1"/>
    <col min="3075" max="3075" width="11.140625" style="24" customWidth="1"/>
    <col min="3076" max="3076" width="11" style="24" customWidth="1"/>
    <col min="3077" max="3077" width="14.42578125" style="24" customWidth="1"/>
    <col min="3078" max="3079" width="15.140625" style="24" customWidth="1"/>
    <col min="3080" max="3080" width="9.140625" style="24"/>
    <col min="3081" max="3081" width="10.42578125" style="24" customWidth="1"/>
    <col min="3082" max="3328" width="9.140625" style="24"/>
    <col min="3329" max="3329" width="5" style="24" customWidth="1"/>
    <col min="3330" max="3330" width="42.28515625" style="24" customWidth="1"/>
    <col min="3331" max="3331" width="11.140625" style="24" customWidth="1"/>
    <col min="3332" max="3332" width="11" style="24" customWidth="1"/>
    <col min="3333" max="3333" width="14.42578125" style="24" customWidth="1"/>
    <col min="3334" max="3335" width="15.140625" style="24" customWidth="1"/>
    <col min="3336" max="3336" width="9.140625" style="24"/>
    <col min="3337" max="3337" width="10.42578125" style="24" customWidth="1"/>
    <col min="3338" max="3584" width="9.140625" style="24"/>
    <col min="3585" max="3585" width="5" style="24" customWidth="1"/>
    <col min="3586" max="3586" width="42.28515625" style="24" customWidth="1"/>
    <col min="3587" max="3587" width="11.140625" style="24" customWidth="1"/>
    <col min="3588" max="3588" width="11" style="24" customWidth="1"/>
    <col min="3589" max="3589" width="14.42578125" style="24" customWidth="1"/>
    <col min="3590" max="3591" width="15.140625" style="24" customWidth="1"/>
    <col min="3592" max="3592" width="9.140625" style="24"/>
    <col min="3593" max="3593" width="10.42578125" style="24" customWidth="1"/>
    <col min="3594" max="3840" width="9.140625" style="24"/>
    <col min="3841" max="3841" width="5" style="24" customWidth="1"/>
    <col min="3842" max="3842" width="42.28515625" style="24" customWidth="1"/>
    <col min="3843" max="3843" width="11.140625" style="24" customWidth="1"/>
    <col min="3844" max="3844" width="11" style="24" customWidth="1"/>
    <col min="3845" max="3845" width="14.42578125" style="24" customWidth="1"/>
    <col min="3846" max="3847" width="15.140625" style="24" customWidth="1"/>
    <col min="3848" max="3848" width="9.140625" style="24"/>
    <col min="3849" max="3849" width="10.42578125" style="24" customWidth="1"/>
    <col min="3850" max="4096" width="9.140625" style="24"/>
    <col min="4097" max="4097" width="5" style="24" customWidth="1"/>
    <col min="4098" max="4098" width="42.28515625" style="24" customWidth="1"/>
    <col min="4099" max="4099" width="11.140625" style="24" customWidth="1"/>
    <col min="4100" max="4100" width="11" style="24" customWidth="1"/>
    <col min="4101" max="4101" width="14.42578125" style="24" customWidth="1"/>
    <col min="4102" max="4103" width="15.140625" style="24" customWidth="1"/>
    <col min="4104" max="4104" width="9.140625" style="24"/>
    <col min="4105" max="4105" width="10.42578125" style="24" customWidth="1"/>
    <col min="4106" max="4352" width="9.140625" style="24"/>
    <col min="4353" max="4353" width="5" style="24" customWidth="1"/>
    <col min="4354" max="4354" width="42.28515625" style="24" customWidth="1"/>
    <col min="4355" max="4355" width="11.140625" style="24" customWidth="1"/>
    <col min="4356" max="4356" width="11" style="24" customWidth="1"/>
    <col min="4357" max="4357" width="14.42578125" style="24" customWidth="1"/>
    <col min="4358" max="4359" width="15.140625" style="24" customWidth="1"/>
    <col min="4360" max="4360" width="9.140625" style="24"/>
    <col min="4361" max="4361" width="10.42578125" style="24" customWidth="1"/>
    <col min="4362" max="4608" width="9.140625" style="24"/>
    <col min="4609" max="4609" width="5" style="24" customWidth="1"/>
    <col min="4610" max="4610" width="42.28515625" style="24" customWidth="1"/>
    <col min="4611" max="4611" width="11.140625" style="24" customWidth="1"/>
    <col min="4612" max="4612" width="11" style="24" customWidth="1"/>
    <col min="4613" max="4613" width="14.42578125" style="24" customWidth="1"/>
    <col min="4614" max="4615" width="15.140625" style="24" customWidth="1"/>
    <col min="4616" max="4616" width="9.140625" style="24"/>
    <col min="4617" max="4617" width="10.42578125" style="24" customWidth="1"/>
    <col min="4618" max="4864" width="9.140625" style="24"/>
    <col min="4865" max="4865" width="5" style="24" customWidth="1"/>
    <col min="4866" max="4866" width="42.28515625" style="24" customWidth="1"/>
    <col min="4867" max="4867" width="11.140625" style="24" customWidth="1"/>
    <col min="4868" max="4868" width="11" style="24" customWidth="1"/>
    <col min="4869" max="4869" width="14.42578125" style="24" customWidth="1"/>
    <col min="4870" max="4871" width="15.140625" style="24" customWidth="1"/>
    <col min="4872" max="4872" width="9.140625" style="24"/>
    <col min="4873" max="4873" width="10.42578125" style="24" customWidth="1"/>
    <col min="4874" max="5120" width="9.140625" style="24"/>
    <col min="5121" max="5121" width="5" style="24" customWidth="1"/>
    <col min="5122" max="5122" width="42.28515625" style="24" customWidth="1"/>
    <col min="5123" max="5123" width="11.140625" style="24" customWidth="1"/>
    <col min="5124" max="5124" width="11" style="24" customWidth="1"/>
    <col min="5125" max="5125" width="14.42578125" style="24" customWidth="1"/>
    <col min="5126" max="5127" width="15.140625" style="24" customWidth="1"/>
    <col min="5128" max="5128" width="9.140625" style="24"/>
    <col min="5129" max="5129" width="10.42578125" style="24" customWidth="1"/>
    <col min="5130" max="5376" width="9.140625" style="24"/>
    <col min="5377" max="5377" width="5" style="24" customWidth="1"/>
    <col min="5378" max="5378" width="42.28515625" style="24" customWidth="1"/>
    <col min="5379" max="5379" width="11.140625" style="24" customWidth="1"/>
    <col min="5380" max="5380" width="11" style="24" customWidth="1"/>
    <col min="5381" max="5381" width="14.42578125" style="24" customWidth="1"/>
    <col min="5382" max="5383" width="15.140625" style="24" customWidth="1"/>
    <col min="5384" max="5384" width="9.140625" style="24"/>
    <col min="5385" max="5385" width="10.42578125" style="24" customWidth="1"/>
    <col min="5386" max="5632" width="9.140625" style="24"/>
    <col min="5633" max="5633" width="5" style="24" customWidth="1"/>
    <col min="5634" max="5634" width="42.28515625" style="24" customWidth="1"/>
    <col min="5635" max="5635" width="11.140625" style="24" customWidth="1"/>
    <col min="5636" max="5636" width="11" style="24" customWidth="1"/>
    <col min="5637" max="5637" width="14.42578125" style="24" customWidth="1"/>
    <col min="5638" max="5639" width="15.140625" style="24" customWidth="1"/>
    <col min="5640" max="5640" width="9.140625" style="24"/>
    <col min="5641" max="5641" width="10.42578125" style="24" customWidth="1"/>
    <col min="5642" max="5888" width="9.140625" style="24"/>
    <col min="5889" max="5889" width="5" style="24" customWidth="1"/>
    <col min="5890" max="5890" width="42.28515625" style="24" customWidth="1"/>
    <col min="5891" max="5891" width="11.140625" style="24" customWidth="1"/>
    <col min="5892" max="5892" width="11" style="24" customWidth="1"/>
    <col min="5893" max="5893" width="14.42578125" style="24" customWidth="1"/>
    <col min="5894" max="5895" width="15.140625" style="24" customWidth="1"/>
    <col min="5896" max="5896" width="9.140625" style="24"/>
    <col min="5897" max="5897" width="10.42578125" style="24" customWidth="1"/>
    <col min="5898" max="6144" width="9.140625" style="24"/>
    <col min="6145" max="6145" width="5" style="24" customWidth="1"/>
    <col min="6146" max="6146" width="42.28515625" style="24" customWidth="1"/>
    <col min="6147" max="6147" width="11.140625" style="24" customWidth="1"/>
    <col min="6148" max="6148" width="11" style="24" customWidth="1"/>
    <col min="6149" max="6149" width="14.42578125" style="24" customWidth="1"/>
    <col min="6150" max="6151" width="15.140625" style="24" customWidth="1"/>
    <col min="6152" max="6152" width="9.140625" style="24"/>
    <col min="6153" max="6153" width="10.42578125" style="24" customWidth="1"/>
    <col min="6154" max="6400" width="9.140625" style="24"/>
    <col min="6401" max="6401" width="5" style="24" customWidth="1"/>
    <col min="6402" max="6402" width="42.28515625" style="24" customWidth="1"/>
    <col min="6403" max="6403" width="11.140625" style="24" customWidth="1"/>
    <col min="6404" max="6404" width="11" style="24" customWidth="1"/>
    <col min="6405" max="6405" width="14.42578125" style="24" customWidth="1"/>
    <col min="6406" max="6407" width="15.140625" style="24" customWidth="1"/>
    <col min="6408" max="6408" width="9.140625" style="24"/>
    <col min="6409" max="6409" width="10.42578125" style="24" customWidth="1"/>
    <col min="6410" max="6656" width="9.140625" style="24"/>
    <col min="6657" max="6657" width="5" style="24" customWidth="1"/>
    <col min="6658" max="6658" width="42.28515625" style="24" customWidth="1"/>
    <col min="6659" max="6659" width="11.140625" style="24" customWidth="1"/>
    <col min="6660" max="6660" width="11" style="24" customWidth="1"/>
    <col min="6661" max="6661" width="14.42578125" style="24" customWidth="1"/>
    <col min="6662" max="6663" width="15.140625" style="24" customWidth="1"/>
    <col min="6664" max="6664" width="9.140625" style="24"/>
    <col min="6665" max="6665" width="10.42578125" style="24" customWidth="1"/>
    <col min="6666" max="6912" width="9.140625" style="24"/>
    <col min="6913" max="6913" width="5" style="24" customWidth="1"/>
    <col min="6914" max="6914" width="42.28515625" style="24" customWidth="1"/>
    <col min="6915" max="6915" width="11.140625" style="24" customWidth="1"/>
    <col min="6916" max="6916" width="11" style="24" customWidth="1"/>
    <col min="6917" max="6917" width="14.42578125" style="24" customWidth="1"/>
    <col min="6918" max="6919" width="15.140625" style="24" customWidth="1"/>
    <col min="6920" max="6920" width="9.140625" style="24"/>
    <col min="6921" max="6921" width="10.42578125" style="24" customWidth="1"/>
    <col min="6922" max="7168" width="9.140625" style="24"/>
    <col min="7169" max="7169" width="5" style="24" customWidth="1"/>
    <col min="7170" max="7170" width="42.28515625" style="24" customWidth="1"/>
    <col min="7171" max="7171" width="11.140625" style="24" customWidth="1"/>
    <col min="7172" max="7172" width="11" style="24" customWidth="1"/>
    <col min="7173" max="7173" width="14.42578125" style="24" customWidth="1"/>
    <col min="7174" max="7175" width="15.140625" style="24" customWidth="1"/>
    <col min="7176" max="7176" width="9.140625" style="24"/>
    <col min="7177" max="7177" width="10.42578125" style="24" customWidth="1"/>
    <col min="7178" max="7424" width="9.140625" style="24"/>
    <col min="7425" max="7425" width="5" style="24" customWidth="1"/>
    <col min="7426" max="7426" width="42.28515625" style="24" customWidth="1"/>
    <col min="7427" max="7427" width="11.140625" style="24" customWidth="1"/>
    <col min="7428" max="7428" width="11" style="24" customWidth="1"/>
    <col min="7429" max="7429" width="14.42578125" style="24" customWidth="1"/>
    <col min="7430" max="7431" width="15.140625" style="24" customWidth="1"/>
    <col min="7432" max="7432" width="9.140625" style="24"/>
    <col min="7433" max="7433" width="10.42578125" style="24" customWidth="1"/>
    <col min="7434" max="7680" width="9.140625" style="24"/>
    <col min="7681" max="7681" width="5" style="24" customWidth="1"/>
    <col min="7682" max="7682" width="42.28515625" style="24" customWidth="1"/>
    <col min="7683" max="7683" width="11.140625" style="24" customWidth="1"/>
    <col min="7684" max="7684" width="11" style="24" customWidth="1"/>
    <col min="7685" max="7685" width="14.42578125" style="24" customWidth="1"/>
    <col min="7686" max="7687" width="15.140625" style="24" customWidth="1"/>
    <col min="7688" max="7688" width="9.140625" style="24"/>
    <col min="7689" max="7689" width="10.42578125" style="24" customWidth="1"/>
    <col min="7690" max="7936" width="9.140625" style="24"/>
    <col min="7937" max="7937" width="5" style="24" customWidth="1"/>
    <col min="7938" max="7938" width="42.28515625" style="24" customWidth="1"/>
    <col min="7939" max="7939" width="11.140625" style="24" customWidth="1"/>
    <col min="7940" max="7940" width="11" style="24" customWidth="1"/>
    <col min="7941" max="7941" width="14.42578125" style="24" customWidth="1"/>
    <col min="7942" max="7943" width="15.140625" style="24" customWidth="1"/>
    <col min="7944" max="7944" width="9.140625" style="24"/>
    <col min="7945" max="7945" width="10.42578125" style="24" customWidth="1"/>
    <col min="7946" max="8192" width="9.140625" style="24"/>
    <col min="8193" max="8193" width="5" style="24" customWidth="1"/>
    <col min="8194" max="8194" width="42.28515625" style="24" customWidth="1"/>
    <col min="8195" max="8195" width="11.140625" style="24" customWidth="1"/>
    <col min="8196" max="8196" width="11" style="24" customWidth="1"/>
    <col min="8197" max="8197" width="14.42578125" style="24" customWidth="1"/>
    <col min="8198" max="8199" width="15.140625" style="24" customWidth="1"/>
    <col min="8200" max="8200" width="9.140625" style="24"/>
    <col min="8201" max="8201" width="10.42578125" style="24" customWidth="1"/>
    <col min="8202" max="8448" width="9.140625" style="24"/>
    <col min="8449" max="8449" width="5" style="24" customWidth="1"/>
    <col min="8450" max="8450" width="42.28515625" style="24" customWidth="1"/>
    <col min="8451" max="8451" width="11.140625" style="24" customWidth="1"/>
    <col min="8452" max="8452" width="11" style="24" customWidth="1"/>
    <col min="8453" max="8453" width="14.42578125" style="24" customWidth="1"/>
    <col min="8454" max="8455" width="15.140625" style="24" customWidth="1"/>
    <col min="8456" max="8456" width="9.140625" style="24"/>
    <col min="8457" max="8457" width="10.42578125" style="24" customWidth="1"/>
    <col min="8458" max="8704" width="9.140625" style="24"/>
    <col min="8705" max="8705" width="5" style="24" customWidth="1"/>
    <col min="8706" max="8706" width="42.28515625" style="24" customWidth="1"/>
    <col min="8707" max="8707" width="11.140625" style="24" customWidth="1"/>
    <col min="8708" max="8708" width="11" style="24" customWidth="1"/>
    <col min="8709" max="8709" width="14.42578125" style="24" customWidth="1"/>
    <col min="8710" max="8711" width="15.140625" style="24" customWidth="1"/>
    <col min="8712" max="8712" width="9.140625" style="24"/>
    <col min="8713" max="8713" width="10.42578125" style="24" customWidth="1"/>
    <col min="8714" max="8960" width="9.140625" style="24"/>
    <col min="8961" max="8961" width="5" style="24" customWidth="1"/>
    <col min="8962" max="8962" width="42.28515625" style="24" customWidth="1"/>
    <col min="8963" max="8963" width="11.140625" style="24" customWidth="1"/>
    <col min="8964" max="8964" width="11" style="24" customWidth="1"/>
    <col min="8965" max="8965" width="14.42578125" style="24" customWidth="1"/>
    <col min="8966" max="8967" width="15.140625" style="24" customWidth="1"/>
    <col min="8968" max="8968" width="9.140625" style="24"/>
    <col min="8969" max="8969" width="10.42578125" style="24" customWidth="1"/>
    <col min="8970" max="9216" width="9.140625" style="24"/>
    <col min="9217" max="9217" width="5" style="24" customWidth="1"/>
    <col min="9218" max="9218" width="42.28515625" style="24" customWidth="1"/>
    <col min="9219" max="9219" width="11.140625" style="24" customWidth="1"/>
    <col min="9220" max="9220" width="11" style="24" customWidth="1"/>
    <col min="9221" max="9221" width="14.42578125" style="24" customWidth="1"/>
    <col min="9222" max="9223" width="15.140625" style="24" customWidth="1"/>
    <col min="9224" max="9224" width="9.140625" style="24"/>
    <col min="9225" max="9225" width="10.42578125" style="24" customWidth="1"/>
    <col min="9226" max="9472" width="9.140625" style="24"/>
    <col min="9473" max="9473" width="5" style="24" customWidth="1"/>
    <col min="9474" max="9474" width="42.28515625" style="24" customWidth="1"/>
    <col min="9475" max="9475" width="11.140625" style="24" customWidth="1"/>
    <col min="9476" max="9476" width="11" style="24" customWidth="1"/>
    <col min="9477" max="9477" width="14.42578125" style="24" customWidth="1"/>
    <col min="9478" max="9479" width="15.140625" style="24" customWidth="1"/>
    <col min="9480" max="9480" width="9.140625" style="24"/>
    <col min="9481" max="9481" width="10.42578125" style="24" customWidth="1"/>
    <col min="9482" max="9728" width="9.140625" style="24"/>
    <col min="9729" max="9729" width="5" style="24" customWidth="1"/>
    <col min="9730" max="9730" width="42.28515625" style="24" customWidth="1"/>
    <col min="9731" max="9731" width="11.140625" style="24" customWidth="1"/>
    <col min="9732" max="9732" width="11" style="24" customWidth="1"/>
    <col min="9733" max="9733" width="14.42578125" style="24" customWidth="1"/>
    <col min="9734" max="9735" width="15.140625" style="24" customWidth="1"/>
    <col min="9736" max="9736" width="9.140625" style="24"/>
    <col min="9737" max="9737" width="10.42578125" style="24" customWidth="1"/>
    <col min="9738" max="9984" width="9.140625" style="24"/>
    <col min="9985" max="9985" width="5" style="24" customWidth="1"/>
    <col min="9986" max="9986" width="42.28515625" style="24" customWidth="1"/>
    <col min="9987" max="9987" width="11.140625" style="24" customWidth="1"/>
    <col min="9988" max="9988" width="11" style="24" customWidth="1"/>
    <col min="9989" max="9989" width="14.42578125" style="24" customWidth="1"/>
    <col min="9990" max="9991" width="15.140625" style="24" customWidth="1"/>
    <col min="9992" max="9992" width="9.140625" style="24"/>
    <col min="9993" max="9993" width="10.42578125" style="24" customWidth="1"/>
    <col min="9994" max="10240" width="9.140625" style="24"/>
    <col min="10241" max="10241" width="5" style="24" customWidth="1"/>
    <col min="10242" max="10242" width="42.28515625" style="24" customWidth="1"/>
    <col min="10243" max="10243" width="11.140625" style="24" customWidth="1"/>
    <col min="10244" max="10244" width="11" style="24" customWidth="1"/>
    <col min="10245" max="10245" width="14.42578125" style="24" customWidth="1"/>
    <col min="10246" max="10247" width="15.140625" style="24" customWidth="1"/>
    <col min="10248" max="10248" width="9.140625" style="24"/>
    <col min="10249" max="10249" width="10.42578125" style="24" customWidth="1"/>
    <col min="10250" max="10496" width="9.140625" style="24"/>
    <col min="10497" max="10497" width="5" style="24" customWidth="1"/>
    <col min="10498" max="10498" width="42.28515625" style="24" customWidth="1"/>
    <col min="10499" max="10499" width="11.140625" style="24" customWidth="1"/>
    <col min="10500" max="10500" width="11" style="24" customWidth="1"/>
    <col min="10501" max="10501" width="14.42578125" style="24" customWidth="1"/>
    <col min="10502" max="10503" width="15.140625" style="24" customWidth="1"/>
    <col min="10504" max="10504" width="9.140625" style="24"/>
    <col min="10505" max="10505" width="10.42578125" style="24" customWidth="1"/>
    <col min="10506" max="10752" width="9.140625" style="24"/>
    <col min="10753" max="10753" width="5" style="24" customWidth="1"/>
    <col min="10754" max="10754" width="42.28515625" style="24" customWidth="1"/>
    <col min="10755" max="10755" width="11.140625" style="24" customWidth="1"/>
    <col min="10756" max="10756" width="11" style="24" customWidth="1"/>
    <col min="10757" max="10757" width="14.42578125" style="24" customWidth="1"/>
    <col min="10758" max="10759" width="15.140625" style="24" customWidth="1"/>
    <col min="10760" max="10760" width="9.140625" style="24"/>
    <col min="10761" max="10761" width="10.42578125" style="24" customWidth="1"/>
    <col min="10762" max="11008" width="9.140625" style="24"/>
    <col min="11009" max="11009" width="5" style="24" customWidth="1"/>
    <col min="11010" max="11010" width="42.28515625" style="24" customWidth="1"/>
    <col min="11011" max="11011" width="11.140625" style="24" customWidth="1"/>
    <col min="11012" max="11012" width="11" style="24" customWidth="1"/>
    <col min="11013" max="11013" width="14.42578125" style="24" customWidth="1"/>
    <col min="11014" max="11015" width="15.140625" style="24" customWidth="1"/>
    <col min="11016" max="11016" width="9.140625" style="24"/>
    <col min="11017" max="11017" width="10.42578125" style="24" customWidth="1"/>
    <col min="11018" max="11264" width="9.140625" style="24"/>
    <col min="11265" max="11265" width="5" style="24" customWidth="1"/>
    <col min="11266" max="11266" width="42.28515625" style="24" customWidth="1"/>
    <col min="11267" max="11267" width="11.140625" style="24" customWidth="1"/>
    <col min="11268" max="11268" width="11" style="24" customWidth="1"/>
    <col min="11269" max="11269" width="14.42578125" style="24" customWidth="1"/>
    <col min="11270" max="11271" width="15.140625" style="24" customWidth="1"/>
    <col min="11272" max="11272" width="9.140625" style="24"/>
    <col min="11273" max="11273" width="10.42578125" style="24" customWidth="1"/>
    <col min="11274" max="11520" width="9.140625" style="24"/>
    <col min="11521" max="11521" width="5" style="24" customWidth="1"/>
    <col min="11522" max="11522" width="42.28515625" style="24" customWidth="1"/>
    <col min="11523" max="11523" width="11.140625" style="24" customWidth="1"/>
    <col min="11524" max="11524" width="11" style="24" customWidth="1"/>
    <col min="11525" max="11525" width="14.42578125" style="24" customWidth="1"/>
    <col min="11526" max="11527" width="15.140625" style="24" customWidth="1"/>
    <col min="11528" max="11528" width="9.140625" style="24"/>
    <col min="11529" max="11529" width="10.42578125" style="24" customWidth="1"/>
    <col min="11530" max="11776" width="9.140625" style="24"/>
    <col min="11777" max="11777" width="5" style="24" customWidth="1"/>
    <col min="11778" max="11778" width="42.28515625" style="24" customWidth="1"/>
    <col min="11779" max="11779" width="11.140625" style="24" customWidth="1"/>
    <col min="11780" max="11780" width="11" style="24" customWidth="1"/>
    <col min="11781" max="11781" width="14.42578125" style="24" customWidth="1"/>
    <col min="11782" max="11783" width="15.140625" style="24" customWidth="1"/>
    <col min="11784" max="11784" width="9.140625" style="24"/>
    <col min="11785" max="11785" width="10.42578125" style="24" customWidth="1"/>
    <col min="11786" max="12032" width="9.140625" style="24"/>
    <col min="12033" max="12033" width="5" style="24" customWidth="1"/>
    <col min="12034" max="12034" width="42.28515625" style="24" customWidth="1"/>
    <col min="12035" max="12035" width="11.140625" style="24" customWidth="1"/>
    <col min="12036" max="12036" width="11" style="24" customWidth="1"/>
    <col min="12037" max="12037" width="14.42578125" style="24" customWidth="1"/>
    <col min="12038" max="12039" width="15.140625" style="24" customWidth="1"/>
    <col min="12040" max="12040" width="9.140625" style="24"/>
    <col min="12041" max="12041" width="10.42578125" style="24" customWidth="1"/>
    <col min="12042" max="12288" width="9.140625" style="24"/>
    <col min="12289" max="12289" width="5" style="24" customWidth="1"/>
    <col min="12290" max="12290" width="42.28515625" style="24" customWidth="1"/>
    <col min="12291" max="12291" width="11.140625" style="24" customWidth="1"/>
    <col min="12292" max="12292" width="11" style="24" customWidth="1"/>
    <col min="12293" max="12293" width="14.42578125" style="24" customWidth="1"/>
    <col min="12294" max="12295" width="15.140625" style="24" customWidth="1"/>
    <col min="12296" max="12296" width="9.140625" style="24"/>
    <col min="12297" max="12297" width="10.42578125" style="24" customWidth="1"/>
    <col min="12298" max="12544" width="9.140625" style="24"/>
    <col min="12545" max="12545" width="5" style="24" customWidth="1"/>
    <col min="12546" max="12546" width="42.28515625" style="24" customWidth="1"/>
    <col min="12547" max="12547" width="11.140625" style="24" customWidth="1"/>
    <col min="12548" max="12548" width="11" style="24" customWidth="1"/>
    <col min="12549" max="12549" width="14.42578125" style="24" customWidth="1"/>
    <col min="12550" max="12551" width="15.140625" style="24" customWidth="1"/>
    <col min="12552" max="12552" width="9.140625" style="24"/>
    <col min="12553" max="12553" width="10.42578125" style="24" customWidth="1"/>
    <col min="12554" max="12800" width="9.140625" style="24"/>
    <col min="12801" max="12801" width="5" style="24" customWidth="1"/>
    <col min="12802" max="12802" width="42.28515625" style="24" customWidth="1"/>
    <col min="12803" max="12803" width="11.140625" style="24" customWidth="1"/>
    <col min="12804" max="12804" width="11" style="24" customWidth="1"/>
    <col min="12805" max="12805" width="14.42578125" style="24" customWidth="1"/>
    <col min="12806" max="12807" width="15.140625" style="24" customWidth="1"/>
    <col min="12808" max="12808" width="9.140625" style="24"/>
    <col min="12809" max="12809" width="10.42578125" style="24" customWidth="1"/>
    <col min="12810" max="13056" width="9.140625" style="24"/>
    <col min="13057" max="13057" width="5" style="24" customWidth="1"/>
    <col min="13058" max="13058" width="42.28515625" style="24" customWidth="1"/>
    <col min="13059" max="13059" width="11.140625" style="24" customWidth="1"/>
    <col min="13060" max="13060" width="11" style="24" customWidth="1"/>
    <col min="13061" max="13061" width="14.42578125" style="24" customWidth="1"/>
    <col min="13062" max="13063" width="15.140625" style="24" customWidth="1"/>
    <col min="13064" max="13064" width="9.140625" style="24"/>
    <col min="13065" max="13065" width="10.42578125" style="24" customWidth="1"/>
    <col min="13066" max="13312" width="9.140625" style="24"/>
    <col min="13313" max="13313" width="5" style="24" customWidth="1"/>
    <col min="13314" max="13314" width="42.28515625" style="24" customWidth="1"/>
    <col min="13315" max="13315" width="11.140625" style="24" customWidth="1"/>
    <col min="13316" max="13316" width="11" style="24" customWidth="1"/>
    <col min="13317" max="13317" width="14.42578125" style="24" customWidth="1"/>
    <col min="13318" max="13319" width="15.140625" style="24" customWidth="1"/>
    <col min="13320" max="13320" width="9.140625" style="24"/>
    <col min="13321" max="13321" width="10.42578125" style="24" customWidth="1"/>
    <col min="13322" max="13568" width="9.140625" style="24"/>
    <col min="13569" max="13569" width="5" style="24" customWidth="1"/>
    <col min="13570" max="13570" width="42.28515625" style="24" customWidth="1"/>
    <col min="13571" max="13571" width="11.140625" style="24" customWidth="1"/>
    <col min="13572" max="13572" width="11" style="24" customWidth="1"/>
    <col min="13573" max="13573" width="14.42578125" style="24" customWidth="1"/>
    <col min="13574" max="13575" width="15.140625" style="24" customWidth="1"/>
    <col min="13576" max="13576" width="9.140625" style="24"/>
    <col min="13577" max="13577" width="10.42578125" style="24" customWidth="1"/>
    <col min="13578" max="13824" width="9.140625" style="24"/>
    <col min="13825" max="13825" width="5" style="24" customWidth="1"/>
    <col min="13826" max="13826" width="42.28515625" style="24" customWidth="1"/>
    <col min="13827" max="13827" width="11.140625" style="24" customWidth="1"/>
    <col min="13828" max="13828" width="11" style="24" customWidth="1"/>
    <col min="13829" max="13829" width="14.42578125" style="24" customWidth="1"/>
    <col min="13830" max="13831" width="15.140625" style="24" customWidth="1"/>
    <col min="13832" max="13832" width="9.140625" style="24"/>
    <col min="13833" max="13833" width="10.42578125" style="24" customWidth="1"/>
    <col min="13834" max="14080" width="9.140625" style="24"/>
    <col min="14081" max="14081" width="5" style="24" customWidth="1"/>
    <col min="14082" max="14082" width="42.28515625" style="24" customWidth="1"/>
    <col min="14083" max="14083" width="11.140625" style="24" customWidth="1"/>
    <col min="14084" max="14084" width="11" style="24" customWidth="1"/>
    <col min="14085" max="14085" width="14.42578125" style="24" customWidth="1"/>
    <col min="14086" max="14087" width="15.140625" style="24" customWidth="1"/>
    <col min="14088" max="14088" width="9.140625" style="24"/>
    <col min="14089" max="14089" width="10.42578125" style="24" customWidth="1"/>
    <col min="14090" max="14336" width="9.140625" style="24"/>
    <col min="14337" max="14337" width="5" style="24" customWidth="1"/>
    <col min="14338" max="14338" width="42.28515625" style="24" customWidth="1"/>
    <col min="14339" max="14339" width="11.140625" style="24" customWidth="1"/>
    <col min="14340" max="14340" width="11" style="24" customWidth="1"/>
    <col min="14341" max="14341" width="14.42578125" style="24" customWidth="1"/>
    <col min="14342" max="14343" width="15.140625" style="24" customWidth="1"/>
    <col min="14344" max="14344" width="9.140625" style="24"/>
    <col min="14345" max="14345" width="10.42578125" style="24" customWidth="1"/>
    <col min="14346" max="14592" width="9.140625" style="24"/>
    <col min="14593" max="14593" width="5" style="24" customWidth="1"/>
    <col min="14594" max="14594" width="42.28515625" style="24" customWidth="1"/>
    <col min="14595" max="14595" width="11.140625" style="24" customWidth="1"/>
    <col min="14596" max="14596" width="11" style="24" customWidth="1"/>
    <col min="14597" max="14597" width="14.42578125" style="24" customWidth="1"/>
    <col min="14598" max="14599" width="15.140625" style="24" customWidth="1"/>
    <col min="14600" max="14600" width="9.140625" style="24"/>
    <col min="14601" max="14601" width="10.42578125" style="24" customWidth="1"/>
    <col min="14602" max="14848" width="9.140625" style="24"/>
    <col min="14849" max="14849" width="5" style="24" customWidth="1"/>
    <col min="14850" max="14850" width="42.28515625" style="24" customWidth="1"/>
    <col min="14851" max="14851" width="11.140625" style="24" customWidth="1"/>
    <col min="14852" max="14852" width="11" style="24" customWidth="1"/>
    <col min="14853" max="14853" width="14.42578125" style="24" customWidth="1"/>
    <col min="14854" max="14855" width="15.140625" style="24" customWidth="1"/>
    <col min="14856" max="14856" width="9.140625" style="24"/>
    <col min="14857" max="14857" width="10.42578125" style="24" customWidth="1"/>
    <col min="14858" max="15104" width="9.140625" style="24"/>
    <col min="15105" max="15105" width="5" style="24" customWidth="1"/>
    <col min="15106" max="15106" width="42.28515625" style="24" customWidth="1"/>
    <col min="15107" max="15107" width="11.140625" style="24" customWidth="1"/>
    <col min="15108" max="15108" width="11" style="24" customWidth="1"/>
    <col min="15109" max="15109" width="14.42578125" style="24" customWidth="1"/>
    <col min="15110" max="15111" width="15.140625" style="24" customWidth="1"/>
    <col min="15112" max="15112" width="9.140625" style="24"/>
    <col min="15113" max="15113" width="10.42578125" style="24" customWidth="1"/>
    <col min="15114" max="15360" width="9.140625" style="24"/>
    <col min="15361" max="15361" width="5" style="24" customWidth="1"/>
    <col min="15362" max="15362" width="42.28515625" style="24" customWidth="1"/>
    <col min="15363" max="15363" width="11.140625" style="24" customWidth="1"/>
    <col min="15364" max="15364" width="11" style="24" customWidth="1"/>
    <col min="15365" max="15365" width="14.42578125" style="24" customWidth="1"/>
    <col min="15366" max="15367" width="15.140625" style="24" customWidth="1"/>
    <col min="15368" max="15368" width="9.140625" style="24"/>
    <col min="15369" max="15369" width="10.42578125" style="24" customWidth="1"/>
    <col min="15370" max="15616" width="9.140625" style="24"/>
    <col min="15617" max="15617" width="5" style="24" customWidth="1"/>
    <col min="15618" max="15618" width="42.28515625" style="24" customWidth="1"/>
    <col min="15619" max="15619" width="11.140625" style="24" customWidth="1"/>
    <col min="15620" max="15620" width="11" style="24" customWidth="1"/>
    <col min="15621" max="15621" width="14.42578125" style="24" customWidth="1"/>
    <col min="15622" max="15623" width="15.140625" style="24" customWidth="1"/>
    <col min="15624" max="15624" width="9.140625" style="24"/>
    <col min="15625" max="15625" width="10.42578125" style="24" customWidth="1"/>
    <col min="15626" max="15872" width="9.140625" style="24"/>
    <col min="15873" max="15873" width="5" style="24" customWidth="1"/>
    <col min="15874" max="15874" width="42.28515625" style="24" customWidth="1"/>
    <col min="15875" max="15875" width="11.140625" style="24" customWidth="1"/>
    <col min="15876" max="15876" width="11" style="24" customWidth="1"/>
    <col min="15877" max="15877" width="14.42578125" style="24" customWidth="1"/>
    <col min="15878" max="15879" width="15.140625" style="24" customWidth="1"/>
    <col min="15880" max="15880" width="9.140625" style="24"/>
    <col min="15881" max="15881" width="10.42578125" style="24" customWidth="1"/>
    <col min="15882" max="16128" width="9.140625" style="24"/>
    <col min="16129" max="16129" width="5" style="24" customWidth="1"/>
    <col min="16130" max="16130" width="42.28515625" style="24" customWidth="1"/>
    <col min="16131" max="16131" width="11.140625" style="24" customWidth="1"/>
    <col min="16132" max="16132" width="11" style="24" customWidth="1"/>
    <col min="16133" max="16133" width="14.42578125" style="24" customWidth="1"/>
    <col min="16134" max="16135" width="15.140625" style="24" customWidth="1"/>
    <col min="16136" max="16136" width="9.140625" style="24"/>
    <col min="16137" max="16137" width="10.42578125" style="24" customWidth="1"/>
    <col min="16138" max="16384" width="9.140625" style="24"/>
  </cols>
  <sheetData>
    <row r="1" spans="1:9" x14ac:dyDescent="0.3">
      <c r="F1" s="1" t="s">
        <v>0</v>
      </c>
    </row>
    <row r="2" spans="1:9" ht="20.25" customHeight="1" x14ac:dyDescent="0.2">
      <c r="A2" s="126" t="s">
        <v>1</v>
      </c>
      <c r="B2" s="126"/>
      <c r="C2" s="126"/>
      <c r="D2" s="126"/>
      <c r="E2" s="126"/>
      <c r="F2" s="126"/>
      <c r="G2" s="25"/>
      <c r="H2" s="26"/>
      <c r="I2" s="26"/>
    </row>
    <row r="3" spans="1:9" ht="15.75" x14ac:dyDescent="0.25">
      <c r="A3" s="127" t="s">
        <v>2</v>
      </c>
      <c r="B3" s="127"/>
      <c r="C3" s="128" t="s">
        <v>3</v>
      </c>
      <c r="D3" s="128"/>
      <c r="E3" s="128"/>
      <c r="F3" s="128"/>
      <c r="G3" s="27"/>
      <c r="H3" s="28"/>
      <c r="I3" s="28"/>
    </row>
    <row r="4" spans="1:9" ht="16.5" x14ac:dyDescent="0.25">
      <c r="A4" s="127" t="s">
        <v>4</v>
      </c>
      <c r="B4" s="127"/>
      <c r="C4" s="129" t="s">
        <v>5</v>
      </c>
      <c r="D4" s="129"/>
      <c r="E4" s="129"/>
      <c r="F4" s="129"/>
      <c r="G4" s="29"/>
      <c r="H4" s="28"/>
      <c r="I4" s="28"/>
    </row>
    <row r="5" spans="1:9" ht="9.75" customHeight="1" x14ac:dyDescent="0.25">
      <c r="A5" s="30"/>
      <c r="B5" s="30"/>
      <c r="C5" s="125"/>
      <c r="D5" s="125"/>
      <c r="E5" s="125"/>
      <c r="F5" s="125"/>
      <c r="G5" s="31"/>
      <c r="H5" s="28"/>
      <c r="I5" s="28"/>
    </row>
    <row r="6" spans="1:9" ht="16.5" x14ac:dyDescent="0.25">
      <c r="A6" s="30"/>
      <c r="B6" s="30"/>
      <c r="C6" s="131" t="s">
        <v>72</v>
      </c>
      <c r="D6" s="131"/>
      <c r="E6" s="131"/>
      <c r="F6" s="131"/>
      <c r="G6" s="32"/>
      <c r="H6" s="28"/>
      <c r="I6" s="28"/>
    </row>
    <row r="7" spans="1:9" ht="30" customHeight="1" x14ac:dyDescent="0.25">
      <c r="A7" s="129" t="s">
        <v>74</v>
      </c>
      <c r="B7" s="129"/>
      <c r="C7" s="129"/>
      <c r="D7" s="129"/>
      <c r="E7" s="129"/>
      <c r="F7" s="129"/>
      <c r="G7" s="29"/>
      <c r="H7" s="28"/>
      <c r="I7" s="28"/>
    </row>
    <row r="8" spans="1:9" ht="15.75" x14ac:dyDescent="0.25">
      <c r="A8" s="132" t="s">
        <v>6</v>
      </c>
      <c r="B8" s="132"/>
      <c r="C8" s="132"/>
      <c r="D8" s="132"/>
      <c r="E8" s="132"/>
      <c r="F8" s="132"/>
      <c r="G8" s="33"/>
      <c r="H8" s="28"/>
      <c r="I8" s="28"/>
    </row>
    <row r="9" spans="1:9" ht="41.25" customHeight="1" x14ac:dyDescent="0.25">
      <c r="A9" s="133" t="s">
        <v>7</v>
      </c>
      <c r="B9" s="134"/>
      <c r="C9" s="134"/>
      <c r="D9" s="134"/>
      <c r="E9" s="134"/>
      <c r="F9" s="134"/>
      <c r="G9" s="34"/>
      <c r="H9" s="28"/>
      <c r="I9" s="28"/>
    </row>
    <row r="10" spans="1:9" ht="76.5" customHeight="1" x14ac:dyDescent="0.25">
      <c r="A10" s="135" t="s">
        <v>8</v>
      </c>
      <c r="B10" s="136"/>
      <c r="C10" s="136"/>
      <c r="D10" s="136"/>
      <c r="E10" s="136"/>
      <c r="F10" s="136"/>
      <c r="G10" s="35"/>
      <c r="H10" s="28"/>
      <c r="I10" s="28"/>
    </row>
    <row r="11" spans="1:9" ht="36" customHeight="1" x14ac:dyDescent="0.25">
      <c r="A11" s="133" t="s">
        <v>73</v>
      </c>
      <c r="B11" s="133"/>
      <c r="C11" s="133"/>
      <c r="D11" s="133"/>
      <c r="E11" s="133"/>
      <c r="F11" s="133"/>
      <c r="G11" s="36"/>
      <c r="H11" s="28"/>
      <c r="I11" s="28"/>
    </row>
    <row r="12" spans="1:9" ht="15.75" x14ac:dyDescent="0.25">
      <c r="A12" s="37"/>
      <c r="B12" s="37"/>
      <c r="C12" s="37"/>
      <c r="D12" s="37"/>
      <c r="E12" s="130" t="s">
        <v>9</v>
      </c>
      <c r="F12" s="130"/>
      <c r="G12" s="38"/>
      <c r="H12" s="37"/>
      <c r="I12" s="28"/>
    </row>
    <row r="13" spans="1:9" s="43" customFormat="1" ht="95.25" customHeight="1" x14ac:dyDescent="0.3">
      <c r="A13" s="39" t="s">
        <v>10</v>
      </c>
      <c r="B13" s="40" t="s">
        <v>11</v>
      </c>
      <c r="C13" s="41" t="s">
        <v>12</v>
      </c>
      <c r="D13" s="39" t="s">
        <v>76</v>
      </c>
      <c r="E13" s="39" t="s">
        <v>13</v>
      </c>
      <c r="F13" s="39" t="s">
        <v>75</v>
      </c>
      <c r="G13" s="42"/>
      <c r="H13" s="39" t="s">
        <v>14</v>
      </c>
      <c r="I13" s="37"/>
    </row>
    <row r="14" spans="1:9" ht="15.75" x14ac:dyDescent="0.25">
      <c r="A14" s="44">
        <v>1</v>
      </c>
      <c r="B14" s="44">
        <v>2</v>
      </c>
      <c r="C14" s="45">
        <v>3</v>
      </c>
      <c r="D14" s="44">
        <v>4</v>
      </c>
      <c r="E14" s="44">
        <v>5</v>
      </c>
      <c r="F14" s="44">
        <v>6</v>
      </c>
      <c r="G14" s="46"/>
      <c r="H14" s="47"/>
      <c r="I14" s="28"/>
    </row>
    <row r="15" spans="1:9" ht="15.75" x14ac:dyDescent="0.25">
      <c r="A15" s="48" t="s">
        <v>15</v>
      </c>
      <c r="B15" s="49" t="s">
        <v>16</v>
      </c>
      <c r="C15" s="50"/>
      <c r="D15" s="51"/>
      <c r="E15" s="51"/>
      <c r="F15" s="51"/>
      <c r="G15" s="38"/>
      <c r="H15" s="47"/>
      <c r="I15" s="28"/>
    </row>
    <row r="16" spans="1:9" ht="15.75" x14ac:dyDescent="0.25">
      <c r="A16" s="48" t="s">
        <v>17</v>
      </c>
      <c r="B16" s="49" t="s">
        <v>18</v>
      </c>
      <c r="C16" s="52">
        <f>C17+C18</f>
        <v>310</v>
      </c>
      <c r="D16" s="53">
        <f>D17+D18</f>
        <v>78.314000000000007</v>
      </c>
      <c r="E16" s="109">
        <f>(D16/C16)*100</f>
        <v>25.262580645161293</v>
      </c>
      <c r="F16" s="109">
        <f>D16/H16*100</f>
        <v>347.29046563192907</v>
      </c>
      <c r="G16" s="54"/>
      <c r="H16" s="55">
        <f>H18</f>
        <v>22.55</v>
      </c>
      <c r="I16" s="28"/>
    </row>
    <row r="17" spans="1:9" ht="15.75" x14ac:dyDescent="0.25">
      <c r="A17" s="56">
        <v>1</v>
      </c>
      <c r="B17" s="57" t="s">
        <v>19</v>
      </c>
      <c r="C17" s="58">
        <v>0</v>
      </c>
      <c r="D17" s="59">
        <v>0</v>
      </c>
      <c r="E17" s="59">
        <v>0</v>
      </c>
      <c r="F17" s="59">
        <v>0</v>
      </c>
      <c r="G17" s="60"/>
      <c r="H17" s="47"/>
      <c r="I17" s="28"/>
    </row>
    <row r="18" spans="1:9" ht="15.75" x14ac:dyDescent="0.25">
      <c r="A18" s="56">
        <v>2</v>
      </c>
      <c r="B18" s="57" t="s">
        <v>20</v>
      </c>
      <c r="C18" s="58">
        <f>SUM(C19:C27)</f>
        <v>310</v>
      </c>
      <c r="D18" s="138">
        <f>SUM(D19:D27)</f>
        <v>78.314000000000007</v>
      </c>
      <c r="E18" s="143">
        <f>(D18/C18)*100</f>
        <v>25.262580645161293</v>
      </c>
      <c r="F18" s="143">
        <f>D18/H18*100</f>
        <v>347.29046563192907</v>
      </c>
      <c r="G18" s="61"/>
      <c r="H18" s="55">
        <f>SUM(H19:H27)</f>
        <v>22.55</v>
      </c>
      <c r="I18" s="28"/>
    </row>
    <row r="19" spans="1:9" ht="31.5" x14ac:dyDescent="0.25">
      <c r="A19" s="44" t="s">
        <v>21</v>
      </c>
      <c r="B19" s="62" t="s">
        <v>22</v>
      </c>
      <c r="C19" s="63">
        <f>'[1]QUI 1'!C21</f>
        <v>3</v>
      </c>
      <c r="D19" s="64"/>
      <c r="E19" s="65"/>
      <c r="F19" s="66"/>
      <c r="G19" s="67"/>
      <c r="H19" s="64"/>
      <c r="I19" s="28"/>
    </row>
    <row r="20" spans="1:9" ht="31.5" x14ac:dyDescent="0.25">
      <c r="A20" s="44" t="s">
        <v>23</v>
      </c>
      <c r="B20" s="62" t="s">
        <v>24</v>
      </c>
      <c r="C20" s="63">
        <f>'[1]QUI 1'!C22</f>
        <v>40</v>
      </c>
      <c r="D20" s="64">
        <v>23.4</v>
      </c>
      <c r="E20" s="65">
        <f t="shared" ref="E20:E27" si="0">D20/C20*100</f>
        <v>58.5</v>
      </c>
      <c r="F20" s="66">
        <f t="shared" ref="F20:F26" si="1">D20/H20*100</f>
        <v>2599.9999999999995</v>
      </c>
      <c r="G20" s="67"/>
      <c r="H20" s="64">
        <v>0.9</v>
      </c>
      <c r="I20" s="28"/>
    </row>
    <row r="21" spans="1:9" ht="47.25" x14ac:dyDescent="0.25">
      <c r="A21" s="68" t="s">
        <v>25</v>
      </c>
      <c r="B21" s="62" t="s">
        <v>26</v>
      </c>
      <c r="C21" s="63">
        <f>'[1]QUI 1'!C23</f>
        <v>5</v>
      </c>
      <c r="D21" s="64"/>
      <c r="E21" s="65"/>
      <c r="F21" s="66"/>
      <c r="G21" s="67"/>
      <c r="H21" s="64"/>
      <c r="I21" s="28"/>
    </row>
    <row r="22" spans="1:9" ht="31.5" x14ac:dyDescent="0.25">
      <c r="A22" s="44" t="s">
        <v>27</v>
      </c>
      <c r="B22" s="62" t="s">
        <v>28</v>
      </c>
      <c r="C22" s="63">
        <f>'[1]QUI 1'!C24</f>
        <v>230</v>
      </c>
      <c r="D22" s="64">
        <v>53.25</v>
      </c>
      <c r="E22" s="65">
        <f t="shared" si="0"/>
        <v>23.152173913043477</v>
      </c>
      <c r="F22" s="66">
        <f>D22/H22*100</f>
        <v>381.72043010752691</v>
      </c>
      <c r="G22" s="67"/>
      <c r="H22" s="64">
        <v>13.95</v>
      </c>
      <c r="I22" s="28"/>
    </row>
    <row r="23" spans="1:9" ht="31.5" x14ac:dyDescent="0.25">
      <c r="A23" s="44" t="s">
        <v>29</v>
      </c>
      <c r="B23" s="62" t="s">
        <v>30</v>
      </c>
      <c r="C23" s="63">
        <v>20</v>
      </c>
      <c r="D23" s="64"/>
      <c r="E23" s="65"/>
      <c r="F23" s="66"/>
      <c r="G23" s="67"/>
      <c r="H23" s="64"/>
      <c r="I23" s="28"/>
    </row>
    <row r="24" spans="1:9" ht="31.5" x14ac:dyDescent="0.25">
      <c r="A24" s="44" t="s">
        <v>31</v>
      </c>
      <c r="B24" s="62" t="s">
        <v>32</v>
      </c>
      <c r="C24" s="63">
        <f>'[1]QUI 1'!C26</f>
        <v>2</v>
      </c>
      <c r="D24" s="64"/>
      <c r="E24" s="65"/>
      <c r="F24" s="66"/>
      <c r="G24" s="67"/>
      <c r="H24" s="64"/>
      <c r="I24" s="28"/>
    </row>
    <row r="25" spans="1:9" ht="31.5" x14ac:dyDescent="0.25">
      <c r="A25" s="44" t="s">
        <v>33</v>
      </c>
      <c r="B25" s="62" t="s">
        <v>34</v>
      </c>
      <c r="C25" s="63">
        <f>'[1]QUI 1'!C27</f>
        <v>3</v>
      </c>
      <c r="D25" s="64">
        <v>1.2</v>
      </c>
      <c r="E25" s="65">
        <f t="shared" si="0"/>
        <v>40</v>
      </c>
      <c r="F25" s="66"/>
      <c r="G25" s="67"/>
      <c r="H25" s="64"/>
      <c r="I25" s="28"/>
    </row>
    <row r="26" spans="1:9" ht="15.75" x14ac:dyDescent="0.25">
      <c r="A26" s="44" t="s">
        <v>35</v>
      </c>
      <c r="B26" s="62" t="s">
        <v>36</v>
      </c>
      <c r="C26" s="63">
        <f>'[1]QUI 1'!C28</f>
        <v>6</v>
      </c>
      <c r="D26" s="64"/>
      <c r="E26" s="65"/>
      <c r="F26" s="66"/>
      <c r="G26" s="67"/>
      <c r="H26" s="64">
        <v>7.7</v>
      </c>
      <c r="I26" s="28"/>
    </row>
    <row r="27" spans="1:9" ht="15.75" x14ac:dyDescent="0.25">
      <c r="A27" s="44" t="s">
        <v>78</v>
      </c>
      <c r="B27" s="62" t="s">
        <v>77</v>
      </c>
      <c r="C27" s="63">
        <v>1</v>
      </c>
      <c r="D27" s="64">
        <v>0.46400000000000002</v>
      </c>
      <c r="E27" s="65">
        <f t="shared" si="0"/>
        <v>46.400000000000006</v>
      </c>
      <c r="F27" s="66"/>
      <c r="G27" s="67"/>
      <c r="H27" s="64"/>
      <c r="I27" s="28"/>
    </row>
    <row r="28" spans="1:9" ht="15.75" x14ac:dyDescent="0.25">
      <c r="A28" s="48" t="s">
        <v>37</v>
      </c>
      <c r="B28" s="49" t="s">
        <v>38</v>
      </c>
      <c r="C28" s="63">
        <v>0</v>
      </c>
      <c r="D28" s="55">
        <v>0</v>
      </c>
      <c r="E28" s="55">
        <v>0</v>
      </c>
      <c r="F28" s="55">
        <v>0</v>
      </c>
      <c r="G28" s="69"/>
      <c r="H28" s="47"/>
      <c r="I28" s="28"/>
    </row>
    <row r="29" spans="1:9" ht="15.75" x14ac:dyDescent="0.25">
      <c r="A29" s="56">
        <v>1</v>
      </c>
      <c r="B29" s="57" t="s">
        <v>39</v>
      </c>
      <c r="C29" s="70">
        <v>0</v>
      </c>
      <c r="D29" s="71">
        <v>0</v>
      </c>
      <c r="E29" s="71"/>
      <c r="F29" s="71"/>
      <c r="G29" s="72"/>
      <c r="H29" s="47"/>
      <c r="I29" s="28"/>
    </row>
    <row r="30" spans="1:9" ht="15.75" x14ac:dyDescent="0.25">
      <c r="A30" s="56">
        <v>2</v>
      </c>
      <c r="B30" s="57" t="s">
        <v>40</v>
      </c>
      <c r="C30" s="70">
        <v>0</v>
      </c>
      <c r="D30" s="71">
        <v>0</v>
      </c>
      <c r="E30" s="71"/>
      <c r="F30" s="71"/>
      <c r="G30" s="72"/>
      <c r="H30" s="47"/>
      <c r="I30" s="28"/>
    </row>
    <row r="31" spans="1:9" ht="15.75" x14ac:dyDescent="0.25">
      <c r="A31" s="48" t="s">
        <v>41</v>
      </c>
      <c r="B31" s="49" t="s">
        <v>42</v>
      </c>
      <c r="C31" s="73">
        <f>C32+C33</f>
        <v>309</v>
      </c>
      <c r="D31" s="74">
        <f>D32+D33</f>
        <v>78.314000000000007</v>
      </c>
      <c r="E31" s="109">
        <f>(D31/C31)*100</f>
        <v>25.344336569579291</v>
      </c>
      <c r="F31" s="109">
        <f>D31/H31*100</f>
        <v>347.29046563192907</v>
      </c>
      <c r="G31" s="54"/>
      <c r="H31" s="55">
        <f>H33</f>
        <v>22.55</v>
      </c>
      <c r="I31" s="28"/>
    </row>
    <row r="32" spans="1:9" ht="15.75" x14ac:dyDescent="0.25">
      <c r="A32" s="56">
        <v>1</v>
      </c>
      <c r="B32" s="57" t="s">
        <v>19</v>
      </c>
      <c r="C32" s="75">
        <v>0</v>
      </c>
      <c r="D32" s="76">
        <f>D17</f>
        <v>0</v>
      </c>
      <c r="E32" s="77"/>
      <c r="F32" s="76"/>
      <c r="G32" s="78"/>
      <c r="H32" s="47"/>
      <c r="I32" s="28"/>
    </row>
    <row r="33" spans="1:9" ht="15.75" x14ac:dyDescent="0.25">
      <c r="A33" s="56">
        <v>2</v>
      </c>
      <c r="B33" s="57" t="s">
        <v>20</v>
      </c>
      <c r="C33" s="79">
        <f>SUM(C34:C41)</f>
        <v>309</v>
      </c>
      <c r="D33" s="80">
        <f>SUM(D34:D42)</f>
        <v>78.314000000000007</v>
      </c>
      <c r="E33" s="142">
        <f>E18</f>
        <v>25.262580645161293</v>
      </c>
      <c r="F33" s="142">
        <f>F18</f>
        <v>347.29046563192907</v>
      </c>
      <c r="G33" s="81"/>
      <c r="H33" s="55">
        <f>SUM(H34:H41)</f>
        <v>22.55</v>
      </c>
      <c r="I33" s="28"/>
    </row>
    <row r="34" spans="1:9" ht="31.5" x14ac:dyDescent="0.25">
      <c r="A34" s="44" t="s">
        <v>21</v>
      </c>
      <c r="B34" s="62" t="s">
        <v>22</v>
      </c>
      <c r="C34" s="82">
        <f t="shared" ref="C34:D42" si="2">C19</f>
        <v>3</v>
      </c>
      <c r="D34" s="64"/>
      <c r="E34" s="83"/>
      <c r="F34" s="65"/>
      <c r="G34" s="84"/>
      <c r="H34" s="64">
        <f>H19</f>
        <v>0</v>
      </c>
      <c r="I34" s="28"/>
    </row>
    <row r="35" spans="1:9" ht="31.5" x14ac:dyDescent="0.25">
      <c r="A35" s="44" t="s">
        <v>23</v>
      </c>
      <c r="B35" s="62" t="s">
        <v>24</v>
      </c>
      <c r="C35" s="82">
        <f t="shared" si="2"/>
        <v>40</v>
      </c>
      <c r="D35" s="64">
        <f t="shared" si="2"/>
        <v>23.4</v>
      </c>
      <c r="E35" s="83">
        <f t="shared" ref="E35:E42" si="3">(D35/C35)*100</f>
        <v>58.5</v>
      </c>
      <c r="F35" s="65">
        <f t="shared" ref="F35:F41" si="4">F20</f>
        <v>2599.9999999999995</v>
      </c>
      <c r="G35" s="84"/>
      <c r="H35" s="64">
        <f>H20</f>
        <v>0.9</v>
      </c>
      <c r="I35" s="28"/>
    </row>
    <row r="36" spans="1:9" ht="47.25" x14ac:dyDescent="0.25">
      <c r="A36" s="68" t="s">
        <v>25</v>
      </c>
      <c r="B36" s="62" t="s">
        <v>26</v>
      </c>
      <c r="C36" s="82">
        <f t="shared" si="2"/>
        <v>5</v>
      </c>
      <c r="D36" s="64"/>
      <c r="E36" s="83"/>
      <c r="F36" s="65"/>
      <c r="G36" s="84"/>
      <c r="H36" s="64"/>
      <c r="I36" s="28"/>
    </row>
    <row r="37" spans="1:9" ht="31.5" x14ac:dyDescent="0.25">
      <c r="A37" s="44" t="s">
        <v>27</v>
      </c>
      <c r="B37" s="62" t="s">
        <v>28</v>
      </c>
      <c r="C37" s="82">
        <f t="shared" si="2"/>
        <v>230</v>
      </c>
      <c r="D37" s="64">
        <f t="shared" si="2"/>
        <v>53.25</v>
      </c>
      <c r="E37" s="83">
        <f t="shared" si="3"/>
        <v>23.152173913043477</v>
      </c>
      <c r="F37" s="65">
        <f t="shared" si="4"/>
        <v>381.72043010752691</v>
      </c>
      <c r="G37" s="84"/>
      <c r="H37" s="64">
        <f>H22</f>
        <v>13.95</v>
      </c>
      <c r="I37" s="28"/>
    </row>
    <row r="38" spans="1:9" ht="31.5" x14ac:dyDescent="0.25">
      <c r="A38" s="44" t="s">
        <v>29</v>
      </c>
      <c r="B38" s="62" t="s">
        <v>30</v>
      </c>
      <c r="C38" s="82">
        <f t="shared" si="2"/>
        <v>20</v>
      </c>
      <c r="D38" s="64"/>
      <c r="E38" s="83"/>
      <c r="F38" s="65"/>
      <c r="G38" s="84"/>
      <c r="H38" s="64">
        <f t="shared" ref="H38:H42" si="5">H23</f>
        <v>0</v>
      </c>
      <c r="I38" s="28"/>
    </row>
    <row r="39" spans="1:9" ht="31.5" x14ac:dyDescent="0.25">
      <c r="A39" s="44" t="s">
        <v>31</v>
      </c>
      <c r="B39" s="62" t="s">
        <v>32</v>
      </c>
      <c r="C39" s="82">
        <f t="shared" si="2"/>
        <v>2</v>
      </c>
      <c r="D39" s="64"/>
      <c r="E39" s="83"/>
      <c r="F39" s="65"/>
      <c r="G39" s="84"/>
      <c r="H39" s="64">
        <f t="shared" si="5"/>
        <v>0</v>
      </c>
      <c r="I39" s="28"/>
    </row>
    <row r="40" spans="1:9" ht="31.5" x14ac:dyDescent="0.25">
      <c r="A40" s="44" t="s">
        <v>33</v>
      </c>
      <c r="B40" s="62" t="s">
        <v>34</v>
      </c>
      <c r="C40" s="82">
        <f t="shared" si="2"/>
        <v>3</v>
      </c>
      <c r="D40" s="64">
        <f t="shared" si="2"/>
        <v>1.2</v>
      </c>
      <c r="E40" s="83">
        <f t="shared" si="3"/>
        <v>40</v>
      </c>
      <c r="F40" s="65"/>
      <c r="G40" s="84"/>
      <c r="H40" s="64">
        <f t="shared" si="5"/>
        <v>0</v>
      </c>
      <c r="I40" s="28"/>
    </row>
    <row r="41" spans="1:9" ht="15.75" x14ac:dyDescent="0.25">
      <c r="A41" s="44" t="s">
        <v>35</v>
      </c>
      <c r="B41" s="62" t="s">
        <v>36</v>
      </c>
      <c r="C41" s="82">
        <f t="shared" si="2"/>
        <v>6</v>
      </c>
      <c r="D41" s="64"/>
      <c r="E41" s="83"/>
      <c r="F41" s="65"/>
      <c r="G41" s="84"/>
      <c r="H41" s="64">
        <f t="shared" si="5"/>
        <v>7.7</v>
      </c>
      <c r="I41" s="28"/>
    </row>
    <row r="42" spans="1:9" ht="15.75" x14ac:dyDescent="0.25">
      <c r="A42" s="44" t="s">
        <v>78</v>
      </c>
      <c r="B42" s="62" t="s">
        <v>77</v>
      </c>
      <c r="C42" s="82">
        <v>1</v>
      </c>
      <c r="D42" s="64">
        <f t="shared" si="2"/>
        <v>0.46400000000000002</v>
      </c>
      <c r="E42" s="137">
        <f t="shared" si="3"/>
        <v>46.400000000000006</v>
      </c>
      <c r="F42" s="65"/>
      <c r="G42" s="84"/>
      <c r="H42" s="64">
        <f t="shared" si="5"/>
        <v>0</v>
      </c>
      <c r="I42" s="28"/>
    </row>
    <row r="43" spans="1:9" ht="15.75" x14ac:dyDescent="0.25">
      <c r="A43" s="48" t="s">
        <v>43</v>
      </c>
      <c r="B43" s="49" t="s">
        <v>44</v>
      </c>
      <c r="C43" s="85"/>
      <c r="D43" s="47"/>
      <c r="E43" s="47"/>
      <c r="F43" s="47"/>
      <c r="G43" s="86"/>
      <c r="H43" s="47"/>
      <c r="I43" s="28"/>
    </row>
    <row r="44" spans="1:9" ht="15.75" x14ac:dyDescent="0.25">
      <c r="A44" s="48" t="s">
        <v>17</v>
      </c>
      <c r="B44" s="49" t="s">
        <v>45</v>
      </c>
      <c r="C44" s="87">
        <f>C45+C49+C53+C59+C62+C63+C64+C56</f>
        <v>15788.5</v>
      </c>
      <c r="D44" s="144">
        <f>D45+D49+D53+D59+D62+D63+D64+D56</f>
        <v>2991</v>
      </c>
      <c r="E44" s="109">
        <f>D44/C44*100</f>
        <v>18.944168223707127</v>
      </c>
      <c r="F44" s="109">
        <f>D44/H44*100</f>
        <v>172.28234972868174</v>
      </c>
      <c r="G44" s="86"/>
      <c r="H44" s="88">
        <f>H45+H49+H56</f>
        <v>1736.103556</v>
      </c>
      <c r="I44" s="28"/>
    </row>
    <row r="45" spans="1:9" ht="15.75" x14ac:dyDescent="0.25">
      <c r="A45" s="48">
        <v>1</v>
      </c>
      <c r="B45" s="49" t="s">
        <v>40</v>
      </c>
      <c r="C45" s="144">
        <f>C46+C47</f>
        <v>7538</v>
      </c>
      <c r="D45" s="145">
        <f>D46+D47</f>
        <v>2307</v>
      </c>
      <c r="E45" s="145">
        <f>D45/C45*100</f>
        <v>30.604934996020166</v>
      </c>
      <c r="F45" s="145">
        <f>D45/H45*100</f>
        <v>188.7888707037643</v>
      </c>
      <c r="G45" s="89"/>
      <c r="H45" s="88">
        <f>H46+H47</f>
        <v>1222</v>
      </c>
      <c r="I45" s="28"/>
    </row>
    <row r="46" spans="1:9" ht="15.75" x14ac:dyDescent="0.25">
      <c r="A46" s="90" t="s">
        <v>46</v>
      </c>
      <c r="B46" s="91" t="s">
        <v>47</v>
      </c>
      <c r="C46" s="92">
        <v>5164</v>
      </c>
      <c r="D46" s="115">
        <v>1169</v>
      </c>
      <c r="E46" s="107">
        <f>D46/C46*100</f>
        <v>22.637490317583271</v>
      </c>
      <c r="F46" s="107">
        <f>D46/H46*100</f>
        <v>97.012448132780079</v>
      </c>
      <c r="G46" s="95"/>
      <c r="H46" s="93">
        <v>1205</v>
      </c>
      <c r="I46" s="28"/>
    </row>
    <row r="47" spans="1:9" ht="15.75" x14ac:dyDescent="0.25">
      <c r="A47" s="90" t="s">
        <v>48</v>
      </c>
      <c r="B47" s="91" t="s">
        <v>49</v>
      </c>
      <c r="C47" s="92">
        <f>1675+40+659</f>
        <v>2374</v>
      </c>
      <c r="D47" s="140">
        <f>1131+7</f>
        <v>1138</v>
      </c>
      <c r="E47" s="139">
        <f>D47/C47*100</f>
        <v>47.93597304128054</v>
      </c>
      <c r="F47" s="141">
        <f>D47/H47*100</f>
        <v>6694.1176470588234</v>
      </c>
      <c r="G47" s="95"/>
      <c r="H47" s="96">
        <v>17</v>
      </c>
      <c r="I47" s="97"/>
    </row>
    <row r="48" spans="1:9" ht="15.75" x14ac:dyDescent="0.25">
      <c r="A48" s="48">
        <v>2</v>
      </c>
      <c r="B48" s="49" t="s">
        <v>50</v>
      </c>
      <c r="C48" s="98"/>
      <c r="D48" s="99"/>
      <c r="E48" s="99"/>
      <c r="F48" s="99"/>
      <c r="G48" s="100"/>
      <c r="H48" s="101">
        <v>0</v>
      </c>
      <c r="I48" s="28"/>
    </row>
    <row r="49" spans="1:8" ht="32.25" customHeight="1" x14ac:dyDescent="0.3">
      <c r="A49" s="48">
        <v>3</v>
      </c>
      <c r="B49" s="49" t="s">
        <v>51</v>
      </c>
      <c r="C49" s="102">
        <f>C50+C51</f>
        <v>170</v>
      </c>
      <c r="D49" s="103">
        <f>D50+D51</f>
        <v>0</v>
      </c>
      <c r="E49" s="103">
        <f>D49/C49*100</f>
        <v>0</v>
      </c>
      <c r="F49" s="103">
        <f>D49/21.17*100</f>
        <v>0</v>
      </c>
      <c r="G49" s="104"/>
      <c r="H49" s="2">
        <f>H51</f>
        <v>23.321556000000001</v>
      </c>
    </row>
    <row r="50" spans="1:8" x14ac:dyDescent="0.3">
      <c r="A50" s="90" t="s">
        <v>52</v>
      </c>
      <c r="B50" s="91" t="s">
        <v>53</v>
      </c>
      <c r="C50" s="105"/>
      <c r="D50" s="47"/>
      <c r="E50" s="94"/>
      <c r="F50" s="99"/>
      <c r="G50" s="100"/>
      <c r="H50" s="106"/>
    </row>
    <row r="51" spans="1:8" ht="15.75" x14ac:dyDescent="0.25">
      <c r="A51" s="90" t="s">
        <v>54</v>
      </c>
      <c r="B51" s="91" t="s">
        <v>55</v>
      </c>
      <c r="C51" s="92">
        <v>170</v>
      </c>
      <c r="D51" s="47">
        <v>0</v>
      </c>
      <c r="E51" s="107">
        <f>D51/C51*100</f>
        <v>0</v>
      </c>
      <c r="F51" s="107">
        <f>D51/H51*100</f>
        <v>0</v>
      </c>
      <c r="G51" s="108"/>
      <c r="H51" s="94">
        <v>23.321556000000001</v>
      </c>
    </row>
    <row r="52" spans="1:8" x14ac:dyDescent="0.3">
      <c r="A52" s="48">
        <v>4</v>
      </c>
      <c r="B52" s="49" t="s">
        <v>56</v>
      </c>
      <c r="C52" s="98"/>
      <c r="D52" s="99"/>
      <c r="E52" s="99"/>
      <c r="F52" s="99"/>
      <c r="G52" s="100"/>
      <c r="H52" s="106"/>
    </row>
    <row r="53" spans="1:8" x14ac:dyDescent="0.3">
      <c r="A53" s="48">
        <v>5</v>
      </c>
      <c r="B53" s="49" t="s">
        <v>57</v>
      </c>
      <c r="C53" s="98">
        <f>C54+C55</f>
        <v>25.5</v>
      </c>
      <c r="D53" s="55">
        <f>D54+D55</f>
        <v>0</v>
      </c>
      <c r="E53" s="109">
        <f>E55</f>
        <v>0</v>
      </c>
      <c r="F53" s="103">
        <f>F54+F55</f>
        <v>0</v>
      </c>
      <c r="G53" s="104"/>
      <c r="H53" s="110">
        <v>0</v>
      </c>
    </row>
    <row r="54" spans="1:8" x14ac:dyDescent="0.3">
      <c r="A54" s="90" t="s">
        <v>58</v>
      </c>
      <c r="B54" s="91" t="s">
        <v>53</v>
      </c>
      <c r="C54" s="98"/>
      <c r="D54" s="99"/>
      <c r="E54" s="99"/>
      <c r="F54" s="99"/>
      <c r="G54" s="100"/>
      <c r="H54" s="106"/>
    </row>
    <row r="55" spans="1:8" x14ac:dyDescent="0.3">
      <c r="A55" s="90" t="s">
        <v>59</v>
      </c>
      <c r="B55" s="91" t="s">
        <v>55</v>
      </c>
      <c r="C55" s="105">
        <f>'[1]QUI 1'!C55</f>
        <v>25.5</v>
      </c>
      <c r="D55" s="47"/>
      <c r="E55" s="107">
        <f>D55/C55*100</f>
        <v>0</v>
      </c>
      <c r="F55" s="107"/>
      <c r="G55" s="108"/>
      <c r="H55" s="106"/>
    </row>
    <row r="56" spans="1:8" s="11" customFormat="1" x14ac:dyDescent="0.3">
      <c r="A56" s="3">
        <v>6</v>
      </c>
      <c r="B56" s="4" t="s">
        <v>60</v>
      </c>
      <c r="C56" s="5">
        <f>C57+C58</f>
        <v>7605</v>
      </c>
      <c r="D56" s="6">
        <f>D57+D58</f>
        <v>684</v>
      </c>
      <c r="E56" s="7">
        <f>D56/C56*100</f>
        <v>8.9940828402366861</v>
      </c>
      <c r="F56" s="8">
        <f>D56/H56*100</f>
        <v>139.36941452620511</v>
      </c>
      <c r="G56" s="9"/>
      <c r="H56" s="10">
        <f>H57+H58</f>
        <v>490.78200000000004</v>
      </c>
    </row>
    <row r="57" spans="1:8" s="11" customFormat="1" ht="15.75" x14ac:dyDescent="0.25">
      <c r="A57" s="12" t="s">
        <v>61</v>
      </c>
      <c r="B57" s="13" t="s">
        <v>62</v>
      </c>
      <c r="C57" s="146">
        <v>1708</v>
      </c>
      <c r="D57" s="14">
        <v>329</v>
      </c>
      <c r="E57" s="15">
        <f>D57/C57*100</f>
        <v>19.262295081967213</v>
      </c>
      <c r="F57" s="16">
        <f>D57/H57*100</f>
        <v>101.01196178124923</v>
      </c>
      <c r="G57" s="17"/>
      <c r="H57" s="18">
        <f>277.349+48.355</f>
        <v>325.70400000000001</v>
      </c>
    </row>
    <row r="58" spans="1:8" s="11" customFormat="1" ht="15.75" x14ac:dyDescent="0.25">
      <c r="A58" s="12" t="s">
        <v>63</v>
      </c>
      <c r="B58" s="13" t="s">
        <v>55</v>
      </c>
      <c r="C58" s="146">
        <f>4007+1890</f>
        <v>5897</v>
      </c>
      <c r="D58" s="19">
        <f>316+39</f>
        <v>355</v>
      </c>
      <c r="E58" s="15">
        <f>D58/C58*100</f>
        <v>6.0200101746650834</v>
      </c>
      <c r="F58" s="20">
        <f>D58/H58*100</f>
        <v>215.04985521995664</v>
      </c>
      <c r="G58" s="21"/>
      <c r="H58" s="18">
        <v>165.078</v>
      </c>
    </row>
    <row r="59" spans="1:8" x14ac:dyDescent="0.3">
      <c r="A59" s="48">
        <v>7</v>
      </c>
      <c r="B59" s="49" t="s">
        <v>64</v>
      </c>
      <c r="C59" s="111">
        <f>C61</f>
        <v>450</v>
      </c>
      <c r="D59" s="55">
        <f>D60+D61</f>
        <v>0</v>
      </c>
      <c r="E59" s="109">
        <f>D59/C59*100</f>
        <v>0</v>
      </c>
      <c r="F59" s="109">
        <f>D59/(20.48)*100</f>
        <v>0</v>
      </c>
      <c r="G59" s="112"/>
      <c r="H59" s="110">
        <v>0</v>
      </c>
    </row>
    <row r="60" spans="1:8" x14ac:dyDescent="0.3">
      <c r="A60" s="90" t="s">
        <v>65</v>
      </c>
      <c r="B60" s="91" t="s">
        <v>53</v>
      </c>
      <c r="C60" s="92"/>
      <c r="D60" s="55"/>
      <c r="E60" s="99"/>
      <c r="F60" s="113"/>
      <c r="G60" s="114"/>
      <c r="H60" s="106"/>
    </row>
    <row r="61" spans="1:8" x14ac:dyDescent="0.3">
      <c r="A61" s="90" t="s">
        <v>66</v>
      </c>
      <c r="B61" s="91" t="s">
        <v>55</v>
      </c>
      <c r="C61" s="92">
        <v>450</v>
      </c>
      <c r="D61" s="47">
        <v>0</v>
      </c>
      <c r="E61" s="107">
        <f>D61/C61*100</f>
        <v>0</v>
      </c>
      <c r="F61" s="115"/>
      <c r="G61" s="116"/>
      <c r="H61" s="106">
        <v>0</v>
      </c>
    </row>
    <row r="62" spans="1:8" x14ac:dyDescent="0.3">
      <c r="A62" s="48">
        <v>8</v>
      </c>
      <c r="B62" s="49" t="s">
        <v>67</v>
      </c>
      <c r="C62" s="117"/>
      <c r="D62" s="118"/>
      <c r="E62" s="118"/>
      <c r="F62" s="118"/>
      <c r="G62" s="119"/>
      <c r="H62" s="106"/>
    </row>
    <row r="63" spans="1:8" ht="32.25" customHeight="1" x14ac:dyDescent="0.3">
      <c r="A63" s="48">
        <v>9</v>
      </c>
      <c r="B63" s="49" t="s">
        <v>68</v>
      </c>
      <c r="C63" s="117"/>
      <c r="D63" s="118"/>
      <c r="E63" s="118"/>
      <c r="F63" s="118"/>
      <c r="G63" s="119"/>
      <c r="H63" s="106"/>
    </row>
    <row r="64" spans="1:8" x14ac:dyDescent="0.3">
      <c r="A64" s="48">
        <v>10</v>
      </c>
      <c r="B64" s="49" t="s">
        <v>69</v>
      </c>
      <c r="C64" s="117"/>
      <c r="D64" s="118"/>
      <c r="E64" s="118"/>
      <c r="F64" s="118"/>
      <c r="G64" s="119"/>
      <c r="H64" s="106"/>
    </row>
    <row r="65" spans="1:8" ht="16.5" customHeight="1" x14ac:dyDescent="0.3">
      <c r="A65" s="48" t="s">
        <v>37</v>
      </c>
      <c r="B65" s="49" t="s">
        <v>70</v>
      </c>
      <c r="C65" s="117"/>
      <c r="D65" s="118"/>
      <c r="E65" s="118"/>
      <c r="F65" s="118"/>
      <c r="G65" s="119"/>
      <c r="H65" s="106"/>
    </row>
    <row r="66" spans="1:8" ht="16.5" customHeight="1" x14ac:dyDescent="0.3">
      <c r="A66" s="48" t="s">
        <v>41</v>
      </c>
      <c r="B66" s="49" t="s">
        <v>71</v>
      </c>
      <c r="C66" s="117"/>
      <c r="D66" s="118"/>
      <c r="E66" s="118"/>
      <c r="F66" s="118"/>
      <c r="G66" s="119"/>
      <c r="H66" s="106"/>
    </row>
    <row r="67" spans="1:8" s="22" customFormat="1" x14ac:dyDescent="0.3">
      <c r="A67" s="27"/>
      <c r="B67" s="120"/>
      <c r="C67" s="121"/>
      <c r="D67" s="119"/>
      <c r="E67" s="119"/>
      <c r="F67" s="119"/>
      <c r="G67" s="119"/>
    </row>
    <row r="68" spans="1:8" s="22" customFormat="1" x14ac:dyDescent="0.3">
      <c r="A68" s="122"/>
      <c r="B68" s="122"/>
      <c r="C68" s="122"/>
      <c r="D68" s="131"/>
      <c r="E68" s="131"/>
      <c r="F68" s="131"/>
      <c r="G68" s="32"/>
    </row>
    <row r="69" spans="1:8" s="22" customFormat="1" x14ac:dyDescent="0.3">
      <c r="A69" s="122"/>
      <c r="B69" s="123"/>
      <c r="C69" s="122"/>
      <c r="D69" s="129"/>
      <c r="E69" s="129"/>
      <c r="F69" s="129"/>
      <c r="G69" s="29"/>
    </row>
    <row r="70" spans="1:8" s="22" customFormat="1" x14ac:dyDescent="0.3">
      <c r="A70" s="122"/>
      <c r="B70" s="122"/>
      <c r="C70" s="122"/>
      <c r="D70" s="131"/>
      <c r="E70" s="131"/>
      <c r="F70" s="131"/>
      <c r="G70" s="32"/>
    </row>
    <row r="71" spans="1:8" s="22" customFormat="1" x14ac:dyDescent="0.3">
      <c r="A71" s="122"/>
      <c r="B71" s="122"/>
      <c r="C71" s="122"/>
      <c r="D71" s="122"/>
      <c r="E71" s="122"/>
      <c r="F71" s="122"/>
      <c r="G71" s="124"/>
    </row>
    <row r="72" spans="1:8" s="22" customFormat="1" x14ac:dyDescent="0.3">
      <c r="A72" s="122"/>
      <c r="B72" s="123"/>
      <c r="C72" s="122"/>
      <c r="D72" s="122"/>
      <c r="E72" s="122"/>
      <c r="F72" s="122"/>
      <c r="G72" s="124"/>
    </row>
    <row r="73" spans="1:8" s="22" customFormat="1" x14ac:dyDescent="0.3">
      <c r="A73" s="122"/>
      <c r="B73" s="122"/>
      <c r="C73" s="122"/>
      <c r="D73" s="122"/>
      <c r="E73" s="122"/>
      <c r="F73" s="122"/>
      <c r="G73" s="124"/>
    </row>
  </sheetData>
  <mergeCells count="16">
    <mergeCell ref="E12:F12"/>
    <mergeCell ref="D68:F68"/>
    <mergeCell ref="D69:F69"/>
    <mergeCell ref="D70:F70"/>
    <mergeCell ref="C6:F6"/>
    <mergeCell ref="A7:F7"/>
    <mergeCell ref="A8:F8"/>
    <mergeCell ref="A9:F9"/>
    <mergeCell ref="A10:F10"/>
    <mergeCell ref="A11:F11"/>
    <mergeCell ref="C5:F5"/>
    <mergeCell ref="A2:F2"/>
    <mergeCell ref="A3:B3"/>
    <mergeCell ref="C3:F3"/>
    <mergeCell ref="A4:B4"/>
    <mergeCell ref="C4:F4"/>
  </mergeCells>
  <pageMargins left="0.51181102362204722" right="0"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1048576"/>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QUY III</vt:lpstr>
      <vt:lpstr>Sheet1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2022-07-14T01:07:13Z</cp:lastPrinted>
  <dcterms:created xsi:type="dcterms:W3CDTF">2022-07-14T01:02:04Z</dcterms:created>
  <dcterms:modified xsi:type="dcterms:W3CDTF">2022-10-12T08:37:57Z</dcterms:modified>
</cp:coreProperties>
</file>