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VP So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68" i="1" l="1"/>
  <c r="B67" i="1"/>
  <c r="B62" i="1"/>
  <c r="B61" i="1" s="1"/>
  <c r="B60" i="1" l="1"/>
  <c r="B58" i="1"/>
  <c r="B54" i="1"/>
  <c r="B53" i="1" s="1"/>
  <c r="B51" i="1" l="1"/>
  <c r="D50" i="1"/>
  <c r="D48" i="1"/>
  <c r="D47" i="1"/>
  <c r="D44" i="1"/>
  <c r="B44" i="1"/>
  <c r="B39" i="1"/>
  <c r="B38" i="1" s="1"/>
  <c r="B37" i="1" s="1"/>
  <c r="D37" i="1" l="1"/>
  <c r="D40" i="1"/>
  <c r="B36" i="1" l="1"/>
  <c r="B35" i="1" s="1"/>
  <c r="B10" i="1"/>
  <c r="D9" i="1" s="1"/>
  <c r="B15" i="1"/>
  <c r="D15" i="1" s="1"/>
  <c r="D16" i="1" s="1"/>
  <c r="B9" i="1" l="1"/>
  <c r="B8" i="1" s="1"/>
  <c r="D8" i="1" s="1"/>
</calcChain>
</file>

<file path=xl/sharedStrings.xml><?xml version="1.0" encoding="utf-8"?>
<sst xmlns="http://schemas.openxmlformats.org/spreadsheetml/2006/main" count="68" uniqueCount="53">
  <si>
    <t>NỘI DUNG</t>
  </si>
  <si>
    <t>TỔNG SỐ</t>
  </si>
  <si>
    <t>- Kinh phí không giao quyền tự chủ</t>
  </si>
  <si>
    <t>của Sở Công Thương Tây Ninh)</t>
  </si>
  <si>
    <t xml:space="preserve"> - Kinh phí giao quyền tự chủ (39 biên chế)</t>
  </si>
  <si>
    <t xml:space="preserve"> + Kinh phí cho CBCC làm đầu mối KS Cải cách hành chính</t>
  </si>
  <si>
    <t xml:space="preserve"> + 10% tiết kiệm dùng để CCTL</t>
  </si>
  <si>
    <t xml:space="preserve"> + BCĐ hoạt động biên giới</t>
  </si>
  <si>
    <t xml:space="preserve"> + BCĐ lưới điện cao áp</t>
  </si>
  <si>
    <t xml:space="preserve"> + Bảo vệ môi trường trong hoạt động SXKD ngành CN</t>
  </si>
  <si>
    <t xml:space="preserve"> + Đối nội đối ngoại</t>
  </si>
  <si>
    <t xml:space="preserve"> + Kinh phí đảng</t>
  </si>
  <si>
    <t xml:space="preserve"> + Chi phí phục vụ cho công tác thu lệ phí</t>
  </si>
  <si>
    <t xml:space="preserve"> + Lương hợp đồng từ CCDN chuyển sang</t>
  </si>
  <si>
    <t xml:space="preserve"> + Xây dựng mô hình thí điểm bán hàng Việt Nam cố định và bền vững</t>
  </si>
  <si>
    <t xml:space="preserve"> + Kinh phí kiểm tra vệ sinh an toàn thực phẩm</t>
  </si>
  <si>
    <t xml:space="preserve"> + Kinh phí Cựu chiến binh</t>
  </si>
  <si>
    <t xml:space="preserve"> + Kinh phí chỉnh lý tài liệu hồ sơ lưu trữ</t>
  </si>
  <si>
    <t xml:space="preserve"> + Kinh phí ngày hội mít tinh bảo vệ người tiêu dùng</t>
  </si>
  <si>
    <t xml:space="preserve"> + Kinh phí xử phạt HC</t>
  </si>
  <si>
    <t xml:space="preserve"> + Kinh phí đào tạo cho doanh nghiệp vừa và nhỏ năm 2018</t>
  </si>
  <si>
    <t xml:space="preserve"> + Kinh phí soạn thảo văn bản quy phạm pháp luật (03 văn bản)</t>
  </si>
  <si>
    <t xml:space="preserve"> + Kinh phí trang phục thanh tra</t>
  </si>
  <si>
    <t xml:space="preserve"> + Chi mua sắm tài sản</t>
  </si>
  <si>
    <t xml:space="preserve"> + Chi hoạt động thường xuyên</t>
  </si>
  <si>
    <t>1. Chi quản lý hành chính: Loại 340-341</t>
  </si>
  <si>
    <t xml:space="preserve"> + Chi quỹ lương</t>
  </si>
  <si>
    <t xml:space="preserve"> + Kinh phí hỗ trợ HĐLĐ theo NĐ 68/2000/NĐ-CP</t>
  </si>
  <si>
    <t>2. Chi sự nghiệp đào tạo: Loại 070-083</t>
  </si>
  <si>
    <t xml:space="preserve"> - Kinh phí thực hiện chính sách thu hút nhân tài</t>
  </si>
  <si>
    <t>Văn phòng Sở. Mã ĐVQHNS: 1029492</t>
  </si>
  <si>
    <t>Đơn vị tính: đồng</t>
  </si>
  <si>
    <t>(Kèm theo Quyết định số:             /SCT - VP  ngày        /05/2018</t>
  </si>
  <si>
    <t>Chi cục Quản lý thị trường. Mã ĐVQHNS: 1031309</t>
  </si>
  <si>
    <t xml:space="preserve"> - Kinh phí giao quyền tự chủ (56 biên chế)</t>
  </si>
  <si>
    <t xml:space="preserve"> - Kinh phí không giao quyền tự chủ</t>
  </si>
  <si>
    <t xml:space="preserve"> + Trang phục ngành</t>
  </si>
  <si>
    <t xml:space="preserve"> + Kinh phí in ấn chỉ</t>
  </si>
  <si>
    <t xml:space="preserve"> + Kinh phí cho hoạt động xử phạt hành chính</t>
  </si>
  <si>
    <t xml:space="preserve"> + Kinh phí thực hiện chính sách thu hút nhân tài</t>
  </si>
  <si>
    <t>Trung tâm Khuyến công và Tư vấn phát triển công nghiệp: Loại  280-309</t>
  </si>
  <si>
    <t>1.  Kinh phí giao quyền tự chủ (12 biên chế)</t>
  </si>
  <si>
    <t xml:space="preserve"> - Chi quỹ lương</t>
  </si>
  <si>
    <t xml:space="preserve"> - Chi hoạt động thường xuyên</t>
  </si>
  <si>
    <t xml:space="preserve"> - 10% tiết kiệm dùng để CCTL</t>
  </si>
  <si>
    <t xml:space="preserve">2. Kinh phí không giao quyền tự chủ </t>
  </si>
  <si>
    <t xml:space="preserve"> + Kinh phí  khuyến công địa phương</t>
  </si>
  <si>
    <t>Trung tâm xúc tiến Thương mại: Loại 280-321</t>
  </si>
  <si>
    <t>1. Kinh phí giao quyền tự chủ (7 biên chế)</t>
  </si>
  <si>
    <t xml:space="preserve"> - Kinh phí hỗ trợ HĐLĐ theo NĐ 68/2000/NĐ-CP</t>
  </si>
  <si>
    <t xml:space="preserve"> + Phát triển thương mại điện tử tỉnh Tây Ninh giai đoạn 2011-2015</t>
  </si>
  <si>
    <t>PHỤ LỤC CÔNG KHAI DỰ TOÁN NĂM 2018</t>
  </si>
  <si>
    <t>Đơn vị:  Sở Công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</si>
</sst>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/>
    <xf numFmtId="3" fontId="0" fillId="0" borderId="0" xfId="0" applyNumberFormat="1" applyFont="1" applyBorder="1"/>
    <xf numFmtId="3" fontId="1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UONG%20on%20thanhphuong/QD%20giao%20du%20toan/Nam%202018/phu%20luc%20du%20to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Sheet2"/>
      <sheetName val="Sheet3"/>
    </sheetNames>
    <sheetDataSet>
      <sheetData sheetId="0" refreshError="1">
        <row r="8">
          <cell r="B8">
            <v>5885000000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A3" sqref="A3:B3"/>
    </sheetView>
  </sheetViews>
  <sheetFormatPr defaultRowHeight="15" x14ac:dyDescent="0.25"/>
  <cols>
    <col min="1" max="1" width="59.28515625" style="1" customWidth="1"/>
    <col min="2" max="2" width="27.7109375" style="2" customWidth="1"/>
    <col min="3" max="3" width="9.140625" style="2"/>
    <col min="4" max="4" width="12.7109375" style="2" bestFit="1" customWidth="1"/>
    <col min="5" max="5" width="10" style="2" bestFit="1" customWidth="1"/>
    <col min="6" max="10" width="9.140625" style="2"/>
    <col min="11" max="11" width="10" style="2" bestFit="1" customWidth="1"/>
    <col min="12" max="16384" width="9.140625" style="2"/>
  </cols>
  <sheetData>
    <row r="1" spans="1:4" ht="20.25" x14ac:dyDescent="0.3">
      <c r="A1" s="19" t="s">
        <v>51</v>
      </c>
      <c r="B1" s="19"/>
    </row>
    <row r="2" spans="1:4" ht="19.5" x14ac:dyDescent="0.3">
      <c r="A2" s="20" t="s">
        <v>52</v>
      </c>
      <c r="B2" s="20"/>
    </row>
    <row r="3" spans="1:4" ht="16.5" x14ac:dyDescent="0.25">
      <c r="A3" s="21" t="s">
        <v>32</v>
      </c>
      <c r="B3" s="21"/>
    </row>
    <row r="4" spans="1:4" ht="16.5" x14ac:dyDescent="0.25">
      <c r="A4" s="22" t="s">
        <v>3</v>
      </c>
      <c r="B4" s="22"/>
    </row>
    <row r="5" spans="1:4" ht="16.5" x14ac:dyDescent="0.25">
      <c r="A5" s="10"/>
      <c r="B5" s="10"/>
    </row>
    <row r="6" spans="1:4" ht="16.5" x14ac:dyDescent="0.25">
      <c r="A6" s="9"/>
      <c r="B6" s="11" t="s">
        <v>31</v>
      </c>
    </row>
    <row r="7" spans="1:4" ht="16.5" x14ac:dyDescent="0.25">
      <c r="A7" s="3" t="s">
        <v>0</v>
      </c>
      <c r="B7" s="3" t="s">
        <v>1</v>
      </c>
    </row>
    <row r="8" spans="1:4" ht="16.5" x14ac:dyDescent="0.25">
      <c r="A8" s="4" t="s">
        <v>30</v>
      </c>
      <c r="B8" s="5">
        <f>B9+B35</f>
        <v>5485000000</v>
      </c>
      <c r="D8" s="13">
        <f>B8-134000000</f>
        <v>5351000000</v>
      </c>
    </row>
    <row r="9" spans="1:4" ht="16.5" x14ac:dyDescent="0.25">
      <c r="A9" s="14" t="s">
        <v>25</v>
      </c>
      <c r="B9" s="8">
        <f>B10+B15</f>
        <v>5351000000</v>
      </c>
      <c r="D9" s="13" t="e">
        <f>B10-#REF!-B14</f>
        <v>#REF!</v>
      </c>
    </row>
    <row r="10" spans="1:4" ht="16.5" x14ac:dyDescent="0.25">
      <c r="A10" s="4" t="s">
        <v>4</v>
      </c>
      <c r="B10" s="5">
        <f>SUM(B11:B14)</f>
        <v>4321000000</v>
      </c>
    </row>
    <row r="11" spans="1:4" ht="16.5" x14ac:dyDescent="0.25">
      <c r="A11" s="6" t="s">
        <v>26</v>
      </c>
      <c r="B11" s="7">
        <v>2981000000</v>
      </c>
    </row>
    <row r="12" spans="1:4" ht="16.5" x14ac:dyDescent="0.25">
      <c r="A12" s="6" t="s">
        <v>24</v>
      </c>
      <c r="B12" s="7">
        <v>1004400000</v>
      </c>
    </row>
    <row r="13" spans="1:4" ht="16.5" x14ac:dyDescent="0.25">
      <c r="A13" s="6" t="s">
        <v>27</v>
      </c>
      <c r="B13" s="7">
        <v>224000000</v>
      </c>
    </row>
    <row r="14" spans="1:4" ht="16.5" x14ac:dyDescent="0.25">
      <c r="A14" s="6" t="s">
        <v>6</v>
      </c>
      <c r="B14" s="7">
        <v>111600000</v>
      </c>
    </row>
    <row r="15" spans="1:4" ht="16.5" x14ac:dyDescent="0.25">
      <c r="A15" s="4" t="s">
        <v>2</v>
      </c>
      <c r="B15" s="5">
        <f>SUM(B16:B34)</f>
        <v>1030000000</v>
      </c>
      <c r="D15" s="13">
        <f>B15-B16</f>
        <v>945600000</v>
      </c>
    </row>
    <row r="16" spans="1:4" s="16" customFormat="1" ht="16.5" x14ac:dyDescent="0.25">
      <c r="A16" s="6" t="s">
        <v>6</v>
      </c>
      <c r="B16" s="7">
        <v>84400000</v>
      </c>
      <c r="D16" s="17">
        <f>D15-918600000</f>
        <v>27000000</v>
      </c>
    </row>
    <row r="17" spans="1:2" s="16" customFormat="1" ht="16.5" x14ac:dyDescent="0.25">
      <c r="A17" s="6" t="s">
        <v>7</v>
      </c>
      <c r="B17" s="7">
        <v>40000000</v>
      </c>
    </row>
    <row r="18" spans="1:2" s="16" customFormat="1" ht="16.5" x14ac:dyDescent="0.25">
      <c r="A18" s="6" t="s">
        <v>8</v>
      </c>
      <c r="B18" s="7">
        <v>35000000</v>
      </c>
    </row>
    <row r="19" spans="1:2" s="16" customFormat="1" ht="18.75" customHeight="1" x14ac:dyDescent="0.25">
      <c r="A19" s="6" t="s">
        <v>9</v>
      </c>
      <c r="B19" s="7">
        <v>22500000</v>
      </c>
    </row>
    <row r="20" spans="1:2" s="16" customFormat="1" ht="18.75" customHeight="1" x14ac:dyDescent="0.25">
      <c r="A20" s="6" t="s">
        <v>10</v>
      </c>
      <c r="B20" s="7">
        <v>40000000</v>
      </c>
    </row>
    <row r="21" spans="1:2" s="16" customFormat="1" ht="18.75" customHeight="1" x14ac:dyDescent="0.25">
      <c r="A21" s="6" t="s">
        <v>11</v>
      </c>
      <c r="B21" s="7">
        <v>73000000</v>
      </c>
    </row>
    <row r="22" spans="1:2" s="16" customFormat="1" ht="33" x14ac:dyDescent="0.25">
      <c r="A22" s="6" t="s">
        <v>5</v>
      </c>
      <c r="B22" s="7">
        <v>15840000</v>
      </c>
    </row>
    <row r="23" spans="1:2" s="16" customFormat="1" ht="16.5" x14ac:dyDescent="0.25">
      <c r="A23" s="6" t="s">
        <v>16</v>
      </c>
      <c r="B23" s="7">
        <v>9200000</v>
      </c>
    </row>
    <row r="24" spans="1:2" s="16" customFormat="1" ht="16.5" x14ac:dyDescent="0.25">
      <c r="A24" s="6" t="s">
        <v>19</v>
      </c>
      <c r="B24" s="7">
        <v>15000000</v>
      </c>
    </row>
    <row r="25" spans="1:2" s="16" customFormat="1" ht="17.25" customHeight="1" x14ac:dyDescent="0.25">
      <c r="A25" s="6" t="s">
        <v>12</v>
      </c>
      <c r="B25" s="7">
        <v>135000000</v>
      </c>
    </row>
    <row r="26" spans="1:2" s="16" customFormat="1" ht="16.5" x14ac:dyDescent="0.25">
      <c r="A26" s="6" t="s">
        <v>13</v>
      </c>
      <c r="B26" s="7">
        <v>23560000</v>
      </c>
    </row>
    <row r="27" spans="1:2" s="16" customFormat="1" ht="33" x14ac:dyDescent="0.25">
      <c r="A27" s="6" t="s">
        <v>14</v>
      </c>
      <c r="B27" s="7">
        <v>180000000</v>
      </c>
    </row>
    <row r="28" spans="1:2" s="16" customFormat="1" ht="16.5" x14ac:dyDescent="0.25">
      <c r="A28" s="6" t="s">
        <v>15</v>
      </c>
      <c r="B28" s="7">
        <v>70000000</v>
      </c>
    </row>
    <row r="29" spans="1:2" s="16" customFormat="1" ht="16.5" x14ac:dyDescent="0.25">
      <c r="A29" s="6" t="s">
        <v>17</v>
      </c>
      <c r="B29" s="7">
        <v>100000000</v>
      </c>
    </row>
    <row r="30" spans="1:2" s="16" customFormat="1" ht="16.5" x14ac:dyDescent="0.25">
      <c r="A30" s="6" t="s">
        <v>18</v>
      </c>
      <c r="B30" s="7">
        <v>12000000</v>
      </c>
    </row>
    <row r="31" spans="1:2" s="16" customFormat="1" ht="18" customHeight="1" x14ac:dyDescent="0.25">
      <c r="A31" s="6" t="s">
        <v>20</v>
      </c>
      <c r="B31" s="7">
        <v>80000000</v>
      </c>
    </row>
    <row r="32" spans="1:2" s="16" customFormat="1" ht="33" x14ac:dyDescent="0.25">
      <c r="A32" s="6" t="s">
        <v>21</v>
      </c>
      <c r="B32" s="7">
        <v>27000000</v>
      </c>
    </row>
    <row r="33" spans="1:4" s="16" customFormat="1" ht="16.5" x14ac:dyDescent="0.25">
      <c r="A33" s="6" t="s">
        <v>22</v>
      </c>
      <c r="B33" s="7">
        <v>15000000</v>
      </c>
    </row>
    <row r="34" spans="1:4" s="16" customFormat="1" ht="16.5" x14ac:dyDescent="0.25">
      <c r="A34" s="6" t="s">
        <v>23</v>
      </c>
      <c r="B34" s="7">
        <v>52500000</v>
      </c>
    </row>
    <row r="35" spans="1:4" ht="16.5" x14ac:dyDescent="0.25">
      <c r="A35" s="15" t="s">
        <v>28</v>
      </c>
      <c r="B35" s="12">
        <f>B36</f>
        <v>134000000</v>
      </c>
    </row>
    <row r="36" spans="1:4" ht="16.5" x14ac:dyDescent="0.25">
      <c r="A36" s="6" t="s">
        <v>29</v>
      </c>
      <c r="B36" s="7">
        <f>201000000-67000000</f>
        <v>134000000</v>
      </c>
    </row>
    <row r="37" spans="1:4" ht="16.5" x14ac:dyDescent="0.25">
      <c r="A37" s="4" t="s">
        <v>33</v>
      </c>
      <c r="B37" s="8">
        <f>B38+B51</f>
        <v>9550000000</v>
      </c>
      <c r="D37" s="13">
        <f>B37-67000000</f>
        <v>9483000000</v>
      </c>
    </row>
    <row r="38" spans="1:4" ht="16.5" x14ac:dyDescent="0.25">
      <c r="A38" s="15" t="s">
        <v>25</v>
      </c>
      <c r="B38" s="12">
        <f>B39+B44</f>
        <v>9483000000</v>
      </c>
    </row>
    <row r="39" spans="1:4" ht="16.5" x14ac:dyDescent="0.25">
      <c r="A39" s="4" t="s">
        <v>34</v>
      </c>
      <c r="B39" s="8">
        <f>SUM(B40:B43)</f>
        <v>7423000000</v>
      </c>
    </row>
    <row r="40" spans="1:4" ht="16.5" x14ac:dyDescent="0.25">
      <c r="A40" s="6" t="s">
        <v>26</v>
      </c>
      <c r="B40" s="7">
        <v>5470000000</v>
      </c>
      <c r="D40" s="13">
        <f>B37+'[1]2018'!$B$8-201000000</f>
        <v>15234000000</v>
      </c>
    </row>
    <row r="41" spans="1:4" ht="16.5" x14ac:dyDescent="0.25">
      <c r="A41" s="6" t="s">
        <v>24</v>
      </c>
      <c r="B41" s="7">
        <v>1435500000</v>
      </c>
    </row>
    <row r="42" spans="1:4" ht="16.5" x14ac:dyDescent="0.25">
      <c r="A42" s="6" t="s">
        <v>27</v>
      </c>
      <c r="B42" s="7">
        <v>358000000</v>
      </c>
    </row>
    <row r="43" spans="1:4" ht="16.5" x14ac:dyDescent="0.25">
      <c r="A43" s="6" t="s">
        <v>6</v>
      </c>
      <c r="B43" s="7">
        <v>159500000</v>
      </c>
    </row>
    <row r="44" spans="1:4" ht="16.5" x14ac:dyDescent="0.25">
      <c r="A44" s="4" t="s">
        <v>35</v>
      </c>
      <c r="B44" s="8">
        <f>SUM(B45:B50)</f>
        <v>2060000000</v>
      </c>
      <c r="D44" s="2">
        <f>2060000000-1980000000</f>
        <v>80000000</v>
      </c>
    </row>
    <row r="45" spans="1:4" ht="16.5" x14ac:dyDescent="0.25">
      <c r="A45" s="6" t="s">
        <v>6</v>
      </c>
      <c r="B45" s="7">
        <v>187500000</v>
      </c>
    </row>
    <row r="46" spans="1:4" ht="16.5" x14ac:dyDescent="0.25">
      <c r="A46" s="6" t="s">
        <v>36</v>
      </c>
      <c r="B46" s="7">
        <v>220000000</v>
      </c>
    </row>
    <row r="47" spans="1:4" ht="16.5" x14ac:dyDescent="0.25">
      <c r="A47" s="6" t="s">
        <v>37</v>
      </c>
      <c r="B47" s="7">
        <v>135000000</v>
      </c>
      <c r="D47" s="2">
        <f>150000*10%</f>
        <v>15000</v>
      </c>
    </row>
    <row r="48" spans="1:4" ht="18.75" customHeight="1" x14ac:dyDescent="0.25">
      <c r="A48" s="6" t="s">
        <v>38</v>
      </c>
      <c r="B48" s="7">
        <v>1350000000</v>
      </c>
      <c r="D48" s="2">
        <f>1500000*10%</f>
        <v>150000</v>
      </c>
    </row>
    <row r="49" spans="1:4" ht="18.75" customHeight="1" x14ac:dyDescent="0.25">
      <c r="A49" s="6" t="s">
        <v>13</v>
      </c>
      <c r="B49" s="7">
        <v>110000000</v>
      </c>
    </row>
    <row r="50" spans="1:4" ht="18.75" customHeight="1" x14ac:dyDescent="0.25">
      <c r="A50" s="6" t="s">
        <v>23</v>
      </c>
      <c r="B50" s="7">
        <v>57500000</v>
      </c>
      <c r="D50" s="2">
        <f>2060000000-2002500000</f>
        <v>57500000</v>
      </c>
    </row>
    <row r="51" spans="1:4" ht="16.5" x14ac:dyDescent="0.25">
      <c r="A51" s="15" t="s">
        <v>28</v>
      </c>
      <c r="B51" s="12">
        <f>B52</f>
        <v>67000000</v>
      </c>
    </row>
    <row r="52" spans="1:4" ht="16.5" x14ac:dyDescent="0.25">
      <c r="A52" s="6" t="s">
        <v>39</v>
      </c>
      <c r="B52" s="7">
        <v>67000000</v>
      </c>
    </row>
    <row r="53" spans="1:4" ht="33" x14ac:dyDescent="0.25">
      <c r="A53" s="4" t="s">
        <v>40</v>
      </c>
      <c r="B53" s="8">
        <f>B54+B58</f>
        <v>2368000000</v>
      </c>
    </row>
    <row r="54" spans="1:4" ht="16.5" x14ac:dyDescent="0.25">
      <c r="A54" s="4" t="s">
        <v>41</v>
      </c>
      <c r="B54" s="8">
        <f>SUM(B55:B57)</f>
        <v>968000000</v>
      </c>
    </row>
    <row r="55" spans="1:4" s="16" customFormat="1" ht="16.5" x14ac:dyDescent="0.25">
      <c r="A55" s="6" t="s">
        <v>42</v>
      </c>
      <c r="B55" s="7">
        <v>726000000</v>
      </c>
    </row>
    <row r="56" spans="1:4" ht="16.5" x14ac:dyDescent="0.25">
      <c r="A56" s="6" t="s">
        <v>43</v>
      </c>
      <c r="B56" s="7">
        <v>218000000</v>
      </c>
    </row>
    <row r="57" spans="1:4" ht="16.5" x14ac:dyDescent="0.25">
      <c r="A57" s="6" t="s">
        <v>44</v>
      </c>
      <c r="B57" s="7">
        <v>24000000</v>
      </c>
    </row>
    <row r="58" spans="1:4" ht="16.5" x14ac:dyDescent="0.25">
      <c r="A58" s="4" t="s">
        <v>45</v>
      </c>
      <c r="B58" s="8">
        <f>B59+B60</f>
        <v>1400000000</v>
      </c>
    </row>
    <row r="59" spans="1:4" ht="16.5" x14ac:dyDescent="0.25">
      <c r="A59" s="6" t="s">
        <v>6</v>
      </c>
      <c r="B59" s="7">
        <v>140000000</v>
      </c>
    </row>
    <row r="60" spans="1:4" ht="16.5" x14ac:dyDescent="0.25">
      <c r="A60" s="6" t="s">
        <v>46</v>
      </c>
      <c r="B60" s="7">
        <f>1400000000-B59</f>
        <v>1260000000</v>
      </c>
    </row>
    <row r="61" spans="1:4" ht="16.5" x14ac:dyDescent="0.25">
      <c r="A61" s="4" t="s">
        <v>47</v>
      </c>
      <c r="B61" s="8">
        <f>B62+B67</f>
        <v>781000000</v>
      </c>
    </row>
    <row r="62" spans="1:4" ht="16.5" x14ac:dyDescent="0.25">
      <c r="A62" s="4" t="s">
        <v>48</v>
      </c>
      <c r="B62" s="8">
        <f>SUM(B63:B66)</f>
        <v>681000000</v>
      </c>
    </row>
    <row r="63" spans="1:4" ht="16.5" x14ac:dyDescent="0.25">
      <c r="A63" s="6" t="s">
        <v>42</v>
      </c>
      <c r="B63" s="7">
        <v>443000000</v>
      </c>
    </row>
    <row r="64" spans="1:4" ht="16.5" x14ac:dyDescent="0.25">
      <c r="A64" s="6" t="s">
        <v>43</v>
      </c>
      <c r="B64" s="7">
        <v>133000000</v>
      </c>
    </row>
    <row r="65" spans="1:11" ht="16.5" x14ac:dyDescent="0.25">
      <c r="A65" s="6" t="s">
        <v>49</v>
      </c>
      <c r="B65" s="7">
        <v>90000000</v>
      </c>
    </row>
    <row r="66" spans="1:11" ht="16.5" x14ac:dyDescent="0.25">
      <c r="A66" s="6" t="s">
        <v>44</v>
      </c>
      <c r="B66" s="7">
        <v>15000000</v>
      </c>
    </row>
    <row r="67" spans="1:11" ht="16.5" x14ac:dyDescent="0.25">
      <c r="A67" s="4" t="s">
        <v>45</v>
      </c>
      <c r="B67" s="18">
        <f>B68</f>
        <v>100000000</v>
      </c>
    </row>
    <row r="68" spans="1:11" ht="33" x14ac:dyDescent="0.25">
      <c r="A68" s="6" t="s">
        <v>50</v>
      </c>
      <c r="B68" s="7">
        <v>100000000</v>
      </c>
      <c r="K68" s="2">
        <f>2.34*1300000*8*12</f>
        <v>292032000</v>
      </c>
    </row>
  </sheetData>
  <mergeCells count="4">
    <mergeCell ref="A1:B1"/>
    <mergeCell ref="A2:B2"/>
    <mergeCell ref="A3:B3"/>
    <mergeCell ref="A4:B4"/>
  </mergeCells>
  <pageMargins left="0.7" right="0.7" top="0.35" bottom="0.33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42F750E-48C3-40EB-BA0D-26E93E3F4FC1}"/>
</file>

<file path=customXml/itemProps2.xml><?xml version="1.0" encoding="utf-8"?>
<ds:datastoreItem xmlns:ds="http://schemas.openxmlformats.org/officeDocument/2006/customXml" ds:itemID="{5D110F03-FE83-4FC6-998B-623269653214}"/>
</file>

<file path=customXml/itemProps3.xml><?xml version="1.0" encoding="utf-8"?>
<ds:datastoreItem xmlns:ds="http://schemas.openxmlformats.org/officeDocument/2006/customXml" ds:itemID="{4D65B165-D49C-4BE3-A035-367BFEE2A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VP So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THANH PHUONG</dc:creator>
  <cp:keywords/>
  <dc:description/>
  <cp:lastModifiedBy>Windows User</cp:lastModifiedBy>
  <cp:lastPrinted>2018-05-17T08:12:02Z</cp:lastPrinted>
  <dcterms:created xsi:type="dcterms:W3CDTF">2017-12-27T09:54:00Z</dcterms:created>
  <dcterms:modified xsi:type="dcterms:W3CDTF">2018-05-17T08:24:56Z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